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170" windowHeight="3210" tabRatio="911" activeTab="0"/>
  </bookViews>
  <sheets>
    <sheet name="Formularkonzept" sheetId="1" r:id="rId1"/>
    <sheet name="Einnahmen-Ausgabenentwicklung 1" sheetId="2" r:id="rId2"/>
    <sheet name="Einnahmen-Ausgaben QuNaV Bsp." sheetId="3" r:id="rId3"/>
    <sheet name="Investitionsplan" sheetId="4" r:id="rId4"/>
    <sheet name="Fremdkapital" sheetId="5" r:id="rId5"/>
    <sheet name="Finanzierung, Liquiditätsplan" sheetId="6" r:id="rId6"/>
    <sheet name="Erfolgsrechnung" sheetId="7" r:id="rId7"/>
    <sheet name="Tabelle1" sheetId="8" r:id="rId8"/>
  </sheets>
  <definedNames>
    <definedName name="_xlnm.Print_Area" localSheetId="2">'Einnahmen-Ausgaben QuNaV Bsp.'!$A$1:$I$39</definedName>
    <definedName name="_xlnm.Print_Area" localSheetId="1">'Einnahmen-Ausgabenentwicklung 1'!$A$1:$P$39</definedName>
    <definedName name="_xlnm.Print_Area" localSheetId="6">'Erfolgsrechnung'!$A$1:$J$26</definedName>
    <definedName name="_xlnm.Print_Area" localSheetId="5">'Finanzierung, Liquiditätsplan'!$A$1:$J$34</definedName>
    <definedName name="_xlnm.Print_Area" localSheetId="0">'Formularkonzept'!$A$1:$L$38</definedName>
    <definedName name="_xlnm.Print_Area" localSheetId="4">'Fremdkapital'!$C$1:$M$23</definedName>
    <definedName name="_xlnm.Print_Area" localSheetId="3">'Investitionsplan'!$A$1:$M$29</definedName>
    <definedName name="ID">"nicht identifiziert"</definedName>
    <definedName name="Z_BA3E4825_E320_4F61_AD15_AD9DEB329D43_.wvu.PrintArea" localSheetId="2" hidden="1">'Einnahmen-Ausgaben QuNaV Bsp.'!$A$1:$I$39</definedName>
    <definedName name="Z_BA3E4825_E320_4F61_AD15_AD9DEB329D43_.wvu.PrintArea" localSheetId="1" hidden="1">'Einnahmen-Ausgabenentwicklung 1'!$A$1:$P$39</definedName>
    <definedName name="Z_BA3E4825_E320_4F61_AD15_AD9DEB329D43_.wvu.PrintArea" localSheetId="6" hidden="1">'Erfolgsrechnung'!$A$1:$J$26</definedName>
    <definedName name="Z_BA3E4825_E320_4F61_AD15_AD9DEB329D43_.wvu.PrintArea" localSheetId="5" hidden="1">'Finanzierung, Liquiditätsplan'!$A$1:$J$34</definedName>
    <definedName name="Z_BA3E4825_E320_4F61_AD15_AD9DEB329D43_.wvu.PrintArea" localSheetId="0" hidden="1">'Formularkonzept'!$A$1:$L$38</definedName>
    <definedName name="Z_BA3E4825_E320_4F61_AD15_AD9DEB329D43_.wvu.PrintArea" localSheetId="4" hidden="1">'Fremdkapital'!$C$1:$M$23</definedName>
    <definedName name="Z_BA3E4825_E320_4F61_AD15_AD9DEB329D43_.wvu.PrintArea" localSheetId="3" hidden="1">'Investitionsplan'!$A$1:$M$29</definedName>
    <definedName name="Z_DD0D8E68_68DE_4F10_A652_D8678A544AAB_.wvu.PrintArea" localSheetId="2" hidden="1">'Einnahmen-Ausgaben QuNaV Bsp.'!$A$1:$I$39</definedName>
    <definedName name="Z_DD0D8E68_68DE_4F10_A652_D8678A544AAB_.wvu.PrintArea" localSheetId="1" hidden="1">'Einnahmen-Ausgabenentwicklung 1'!$A$1:$P$39</definedName>
    <definedName name="Z_DD0D8E68_68DE_4F10_A652_D8678A544AAB_.wvu.PrintArea" localSheetId="6" hidden="1">'Erfolgsrechnung'!$A$1:$J$26</definedName>
    <definedName name="Z_DD0D8E68_68DE_4F10_A652_D8678A544AAB_.wvu.PrintArea" localSheetId="5" hidden="1">'Finanzierung, Liquiditätsplan'!$A$1:$J$34</definedName>
    <definedName name="Z_DD0D8E68_68DE_4F10_A652_D8678A544AAB_.wvu.PrintArea" localSheetId="0" hidden="1">'Formularkonzept'!$A$1:$L$38</definedName>
    <definedName name="Z_DD0D8E68_68DE_4F10_A652_D8678A544AAB_.wvu.PrintArea" localSheetId="4" hidden="1">'Fremdkapital'!$C$1:$M$23</definedName>
    <definedName name="Z_DD0D8E68_68DE_4F10_A652_D8678A544AAB_.wvu.PrintArea" localSheetId="3" hidden="1">'Investitionsplan'!$A$1:$M$29</definedName>
  </definedNames>
  <calcPr fullCalcOnLoad="1"/>
</workbook>
</file>

<file path=xl/sharedStrings.xml><?xml version="1.0" encoding="utf-8"?>
<sst xmlns="http://schemas.openxmlformats.org/spreadsheetml/2006/main" count="314" uniqueCount="159">
  <si>
    <t>Jahr1</t>
  </si>
  <si>
    <t>Jahr2</t>
  </si>
  <si>
    <t>Jahr3</t>
  </si>
  <si>
    <t xml:space="preserve">- </t>
  </si>
  <si>
    <t>Deckungsbeitrag</t>
  </si>
  <si>
    <t>Gewinn oder Verlust</t>
  </si>
  <si>
    <t>Jahr 4</t>
  </si>
  <si>
    <t>Jahr</t>
  </si>
  <si>
    <t>Betrag</t>
  </si>
  <si>
    <t>Abschreibung</t>
  </si>
  <si>
    <t>%</t>
  </si>
  <si>
    <t>Fr.</t>
  </si>
  <si>
    <t>Unterhalt</t>
  </si>
  <si>
    <t>Zins</t>
  </si>
  <si>
    <t>Umsatzbereich</t>
  </si>
  <si>
    <t>Cashflow vor Zinsen</t>
  </si>
  <si>
    <t>Investitionsbereich</t>
  </si>
  <si>
    <t>Total</t>
  </si>
  <si>
    <t>Jahr 5</t>
  </si>
  <si>
    <t>Jahr 1</t>
  </si>
  <si>
    <t>Jahr 2</t>
  </si>
  <si>
    <t>Jahr 3</t>
  </si>
  <si>
    <t>Fr</t>
  </si>
  <si>
    <t xml:space="preserve">Zielgrösse </t>
  </si>
  <si>
    <t>fixe Kosten</t>
  </si>
  <si>
    <t>Kosten</t>
  </si>
  <si>
    <r>
      <t xml:space="preserve">Leistungen </t>
    </r>
    <r>
      <rPr>
        <sz val="10"/>
        <rFont val="Arial"/>
        <family val="2"/>
      </rPr>
      <t>(Erträge)</t>
    </r>
  </si>
  <si>
    <t>Tilgung</t>
  </si>
  <si>
    <t>Kredit 2</t>
  </si>
  <si>
    <t>- Zinsen</t>
  </si>
  <si>
    <t>Fremdkapital</t>
  </si>
  <si>
    <t>Kredit 1</t>
  </si>
  <si>
    <t>Bezeichnung des Kredites</t>
  </si>
  <si>
    <t>Beginn</t>
  </si>
  <si>
    <t>Investition 1</t>
  </si>
  <si>
    <t>Investition 2</t>
  </si>
  <si>
    <t>Bezeichnung der Investition und Jahr</t>
  </si>
  <si>
    <t>Total Investitionen</t>
  </si>
  <si>
    <t>aus Blatt Fremdkapital</t>
  </si>
  <si>
    <t>aus Blatt Investitionen</t>
  </si>
  <si>
    <t>Jahr4</t>
  </si>
  <si>
    <t>Total Fremdkapital</t>
  </si>
  <si>
    <t>Total Tilgung</t>
  </si>
  <si>
    <t>Total Zinsen</t>
  </si>
  <si>
    <t>Total Abschreibungen</t>
  </si>
  <si>
    <t>Total Unterhalt</t>
  </si>
  <si>
    <t>Formularkonzept:</t>
  </si>
  <si>
    <t>Generell mehrperiodisch, um einen finanziellen Überblick über eine mehrjährige Projektentwicklungszeit zu bekommen.</t>
  </si>
  <si>
    <t>und anderseits ausreichende Liquidität (im Liquiditätsplan) ohne weiteren Zuschuss öffentlicher Mittel möglich sind.</t>
  </si>
  <si>
    <t xml:space="preserve">Variante 1: </t>
  </si>
  <si>
    <t xml:space="preserve">mit Annahmen von prozentualen Umsatzentwicklungen vom Startjahr bis zum Jahr x simulieren. </t>
  </si>
  <si>
    <t>Variante 2:</t>
  </si>
  <si>
    <t>Im Jahr ……</t>
  </si>
  <si>
    <t>oder</t>
  </si>
  <si>
    <t xml:space="preserve">Das letzte Jahr sollte einen stabilisierten Zielzustand abbilden, in dem einerseits Kostendeckung (Erfolgsrechnung mit Gewinn) </t>
  </si>
  <si>
    <t>Sie stammen aus einer detaillierteren Projektentwicklungsplanung und werden direkt in die Jahresspalten eingesetzt.</t>
  </si>
  <si>
    <t>Die à fonds perdu - Beiträge der öffentlichen Hand werden nicht als Erträge betrachtet, sondern als Finanzierungsbestandteile.</t>
  </si>
  <si>
    <t>E n t w i c k l u n g</t>
  </si>
  <si>
    <t>Erfolgsrechnung</t>
  </si>
  <si>
    <t>Finanzierung, Liquiditätsplan</t>
  </si>
  <si>
    <t xml:space="preserve">    aus Blatt Umsatz </t>
  </si>
  <si>
    <t xml:space="preserve">    und Kostenentwicklung</t>
  </si>
  <si>
    <t>Entnahme von Finanzmitteln:</t>
  </si>
  <si>
    <t>Veränderung der Liquidität *)</t>
  </si>
  <si>
    <t>Zeigt die geplante Liquiditätsentwicklung des Projekts und damit auch die Tragbarkeit im Sinne von zahlungsfähig bleiben.</t>
  </si>
  <si>
    <t>Die Beiträge der öffentlichen Hand als Anschubfinanzierung werden im Finanzierungsbereich eingetragen.</t>
  </si>
  <si>
    <t>Zeigt die Wirtschaftlichkeit der Geschäftstätigkeit des Projekts.</t>
  </si>
  <si>
    <t xml:space="preserve">Im Zielzustand im Jahr x sollte Gewinn möglich sein, damit das Projekt ohne die Mittel aus der Anschubfinanzierung überleben kann. </t>
  </si>
  <si>
    <t>Investitionen</t>
  </si>
  <si>
    <t>Zeigt Höhe, Zeitpunkt, Zins und Tilgung der vorgesehenen Fremdkapitalien</t>
  </si>
  <si>
    <t>total Leistungen</t>
  </si>
  <si>
    <t>total variable Kosten</t>
  </si>
  <si>
    <t>total fixe Kosten</t>
  </si>
  <si>
    <t>Einnahmen</t>
  </si>
  <si>
    <t xml:space="preserve">produktspezifische </t>
  </si>
  <si>
    <t xml:space="preserve">andere </t>
  </si>
  <si>
    <t>Total Einnahmen</t>
  </si>
  <si>
    <t>Ausgaben ohne Zinsen</t>
  </si>
  <si>
    <t xml:space="preserve">variable </t>
  </si>
  <si>
    <t xml:space="preserve">fixe </t>
  </si>
  <si>
    <t>Total variable Ausgaben</t>
  </si>
  <si>
    <t xml:space="preserve">Total fixe Ausgaben (ohne Zinsen und Abschr.) </t>
  </si>
  <si>
    <t>Beiträge à fonds perdu</t>
  </si>
  <si>
    <t>- produktspezifische Einnahmen</t>
  </si>
  <si>
    <t>- andere Einnahmen</t>
  </si>
  <si>
    <t>aus Blatt Einnahmen-Ausgabenentwicklung</t>
  </si>
  <si>
    <t>total</t>
  </si>
  <si>
    <t>variable</t>
  </si>
  <si>
    <t>- Ausgaben</t>
  </si>
  <si>
    <t>- nichtmonetäre Leistungen *)</t>
  </si>
  <si>
    <t>*) z.B. Verrechnungen, Naturalien, Lieferungen, Mietwerte</t>
  </si>
  <si>
    <t>Einnahmen - Ausgabenentwicklung</t>
  </si>
  <si>
    <t>Zielzustand im Jahr x abschätzen für die Einnahmen und Ausgaben und die jährlichen Steigerungen</t>
  </si>
  <si>
    <t>Individuelle Entwicklungsannahmen für die Umsatzentwicklung: Einnahmen- und Ausgabenpositionen</t>
  </si>
  <si>
    <t>Blätter:</t>
  </si>
  <si>
    <t xml:space="preserve">Zeigt den, aus dem Projekt generierten Cashflow vor Zinsen, also noch unabhängig von der Finanzierung und deren Kosten. </t>
  </si>
  <si>
    <r>
      <t>Tragbar</t>
    </r>
    <r>
      <rPr>
        <sz val="10"/>
        <rFont val="Arial"/>
        <family val="2"/>
      </rPr>
      <t xml:space="preserve"> ist ein Projekt, wenn im Jahr x bei erreichtem Zielzustand die Liquidität auch ohne weitere Beiträge aus der Anschubfinanzierung gesichert ist.</t>
    </r>
  </si>
  <si>
    <t>Jahr 6</t>
  </si>
  <si>
    <t xml:space="preserve">    Zeigt Tragbarkeit des</t>
  </si>
  <si>
    <t xml:space="preserve">    Projekts</t>
  </si>
  <si>
    <t>*)  Liquidität basierend auf "Nettomonetäres Umlaufvermögen" = Kasse + Postkonto + Bankkonti + Debitoren - Kreditoren</t>
  </si>
  <si>
    <t xml:space="preserve">Finanzierungsbereich: </t>
  </si>
  <si>
    <t>Fremdkapital und eigene Mittel</t>
  </si>
  <si>
    <t xml:space="preserve"> + Zinserträge von Finanzanlagen</t>
  </si>
  <si>
    <t xml:space="preserve">  - Entnahmen für .....</t>
  </si>
  <si>
    <t xml:space="preserve"> + Neues Fremdkapital</t>
  </si>
  <si>
    <t xml:space="preserve">  - Tilgung von Darlehen</t>
  </si>
  <si>
    <t xml:space="preserve">  - Darlehenszinsen und Kreditkosten</t>
  </si>
  <si>
    <t xml:space="preserve"> - Investitionen</t>
  </si>
  <si>
    <t xml:space="preserve"> - Bedarf an laufendem Betriebskapital</t>
  </si>
  <si>
    <t xml:space="preserve"> + Desinvestitionen</t>
  </si>
  <si>
    <t xml:space="preserve"> + objektbezogene Subventionen </t>
  </si>
  <si>
    <t>- Wareneinkauf</t>
  </si>
  <si>
    <t>- Unterhalt Gebäude und Einrichtungen</t>
  </si>
  <si>
    <t>Investition 3</t>
  </si>
  <si>
    <t>Investition 4</t>
  </si>
  <si>
    <t>Investition 5</t>
  </si>
  <si>
    <t>Investition 6</t>
  </si>
  <si>
    <t>Hinweis:</t>
  </si>
  <si>
    <t>Kredit 3</t>
  </si>
  <si>
    <t>Kredit 4</t>
  </si>
  <si>
    <t>Hinweis</t>
  </si>
  <si>
    <t>Bitte entscheiden Sie sich, mit welcher Variante der Einnahmen und Ausgabenentwicklung Sie arbeiten wollen</t>
  </si>
  <si>
    <t>Bei der hier vorliegenden Variante schätzen Sie den Zielzustand im Jahr x ein (100%) und tragen dann in den Vorjahren</t>
  </si>
  <si>
    <t>für jedes Jahr in die entsprechenden Felder eingetragen</t>
  </si>
  <si>
    <t xml:space="preserve">Bei der hier vorliegenden Variante werden die Einnahmen und Ausgaben, die aus der Projektentwicklungsplanung abgeleitet/ geschätzt werden   </t>
  </si>
  <si>
    <t xml:space="preserve">- Abschreibungen </t>
  </si>
  <si>
    <t>Bestand Liquidität *)</t>
  </si>
  <si>
    <t xml:space="preserve">Wie viele Jahre in einer Tabelle aufgezeigt werden müssen, muss projektabhängig festgelegt werden. </t>
  </si>
  <si>
    <t xml:space="preserve">Zeigt Umfang und Zeitpunkt der vorgesehenen Investitionen und deren jährliche Kosten (Unterhalt und Abschreibung) </t>
  </si>
  <si>
    <t>- nichtmonetäre fixe Kosten *)</t>
  </si>
  <si>
    <t>- fixe Ausgaben aus Blatt Einn.-Ausgentw.</t>
  </si>
  <si>
    <t>- nichtmonetäre variable Kosten *)</t>
  </si>
  <si>
    <t>- Marketingkommunikation</t>
  </si>
  <si>
    <t>Prozentsätze ein, die die mögliche Entwicklung vom Startjahr bis zum Jahr x wiedergeben</t>
  </si>
  <si>
    <t>Die Kontrolle gibt den Wert "OK" an, wenn der Gesamtbetrag der Investition in den Feldern der Kolonne E mit der Summe der Teilbeträge in der entsprechenden Zeile übereinstimmt. Beispiel: Die Investition 1 beträgt Fr. 200'000.- (Betrag in Feld E2). 
Sie wird in Jahr 1 und 2 getätigt. Die beiden Beträge in den Feldern F2 und G2 müssen zusammen 200'000 ergeben, also den Wert, der in E2 steht.</t>
  </si>
  <si>
    <t>Kredit 5</t>
  </si>
  <si>
    <t>Kredit 6</t>
  </si>
  <si>
    <t>Kont-rolle</t>
  </si>
  <si>
    <t>Die Kontrolle gibt den Wert "OK" an, wenn der Gesamtbetrag des Kredites in den Feldern der Kolonne E mit der Summe der Teilbeträge in der entsprechenden Zeile übereinstimmt. Beispiel: Der Kredit 1 beträgt Fr. 200'000.- (Betrag in Feld E2). 
Er wird in zwei Tranchen im Jahr 1 und 2 ausbezahlt Die beiden Beträge in den Feldern F2 und G2 müssen zusammen 200'000 ergeben, also den Wert, der in E2 steht.</t>
  </si>
  <si>
    <t>Einrichtungen</t>
  </si>
  <si>
    <t xml:space="preserve">Eine fixe Zahl von 6 Jahren lässt sich im Querformat relativ gut einsetzen und mit festen Verknüfungen versehen. Wenn eine beliebige Erweiterungsmöglichkeit </t>
  </si>
  <si>
    <t>inkl. Verknüpfungen verlangt wird, muss mit einem viel höheren Programmierungsaufwand und Einschränkungen in der Benutzerflexibilität gerechnet werden.</t>
  </si>
  <si>
    <t>Die nachfolgenden Blätter sind geschützt. In die gelben Zellen können Daten eingegeben werden, in den weissen Zellen sind fixe Texte und Formeln vorgegeben.</t>
  </si>
  <si>
    <t xml:space="preserve">  Bemerkung zur Anzahl Jahre:</t>
  </si>
  <si>
    <t xml:space="preserve">  Schutz der Blätter</t>
  </si>
  <si>
    <t>- Büro, Raumkosten, Infrastruktur</t>
  </si>
  <si>
    <t xml:space="preserve"> + Beiträge Bundesamt für Landwirtschaft, QuNaV</t>
  </si>
  <si>
    <t xml:space="preserve"> + Beiträge Stiftungen</t>
  </si>
  <si>
    <t xml:space="preserve"> + Beiträge andere Institutionen</t>
  </si>
  <si>
    <t>- Personalkosten, Löhne</t>
  </si>
  <si>
    <t>Produktverkauf</t>
  </si>
  <si>
    <t>- Andere Strukturkosten (Energie, Vers., ...)</t>
  </si>
  <si>
    <t xml:space="preserve"> + Beiträge; Andere Spenden</t>
  </si>
  <si>
    <t xml:space="preserve"> + Eigene Mittel</t>
  </si>
  <si>
    <t>Da Investitionen in einem Projekt trotzdem notwendig sein können, ist das Blatt Investitionsplan Bestandteil dieses Excel-Werkzeuges.</t>
  </si>
  <si>
    <t>Bei QuNaV-Projekten sind Infrastrukturkosten nicht anrechenbar (QuNaV, Art. 7 Abs. 3 a und c; Infrastrukturkosten,).</t>
  </si>
  <si>
    <t>- weitere Kosten</t>
  </si>
  <si>
    <t>- Weitere Kosten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</si>
</sst>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_ * #,##0_ ;_ * \-#,##0_ ;_ * &quot;-&quot;??_ ;_ @_ "/>
    <numFmt numFmtId="173" formatCode="_ * #,##0_ ;_ * \-#,##0_ ;;@"/>
    <numFmt numFmtId="174" formatCode="_ * #,##0_ ;_ * \-#,##0_ ;;_ @_ 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sz val="10"/>
      <name val="Helvetica"/>
      <family val="0"/>
    </font>
    <font>
      <i/>
      <sz val="10"/>
      <name val="Helvetica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Helvetica"/>
      <family val="2"/>
    </font>
    <font>
      <b/>
      <sz val="10"/>
      <name val="Arial Narrow"/>
      <family val="2"/>
    </font>
    <font>
      <sz val="10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00763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hair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 style="medium"/>
    </border>
    <border>
      <left/>
      <right/>
      <top style="medium"/>
      <bottom style="hair"/>
    </border>
    <border>
      <left style="thin"/>
      <right style="medium"/>
      <top style="hair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ck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/>
      <bottom style="hair"/>
    </border>
    <border>
      <left style="medium"/>
      <right/>
      <top style="hair"/>
      <bottom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 style="hair"/>
      <right/>
      <top style="hair"/>
      <bottom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medium"/>
      <right style="medium"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medium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hair"/>
      <bottom/>
    </border>
    <border>
      <left/>
      <right style="hair"/>
      <top style="hair"/>
      <bottom/>
    </border>
    <border>
      <left style="thin"/>
      <right style="hair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medium"/>
      <bottom/>
    </border>
    <border>
      <left style="hair"/>
      <right style="medium"/>
      <top/>
      <bottom style="thin"/>
    </border>
    <border>
      <left style="hair"/>
      <right style="medium"/>
      <top style="hair"/>
      <bottom style="thin"/>
    </border>
    <border>
      <left style="hair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hair"/>
      <right/>
      <top style="hair"/>
      <bottom style="medium"/>
    </border>
    <border>
      <left style="thin"/>
      <right/>
      <top style="hair"/>
      <bottom/>
    </border>
    <border>
      <left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medium"/>
      <bottom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medium"/>
      <top style="hair"/>
      <bottom/>
    </border>
    <border>
      <left/>
      <right style="medium"/>
      <top style="thin"/>
      <bottom style="thin"/>
    </border>
    <border>
      <left/>
      <right style="medium"/>
      <top/>
      <bottom style="hair"/>
    </border>
    <border>
      <left/>
      <right style="medium"/>
      <top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>
      <alignment/>
      <protection/>
    </xf>
    <xf numFmtId="0" fontId="5" fillId="0" borderId="0">
      <alignment/>
      <protection locked="0"/>
    </xf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72" fontId="0" fillId="0" borderId="14" xfId="48" applyNumberFormat="1" applyFont="1" applyBorder="1" applyAlignment="1">
      <alignment vertical="center"/>
    </xf>
    <xf numFmtId="172" fontId="0" fillId="0" borderId="15" xfId="48" applyNumberFormat="1" applyFont="1" applyBorder="1" applyAlignment="1">
      <alignment vertical="center"/>
    </xf>
    <xf numFmtId="172" fontId="2" fillId="0" borderId="16" xfId="48" applyNumberFormat="1" applyFont="1" applyBorder="1" applyAlignment="1">
      <alignment/>
    </xf>
    <xf numFmtId="172" fontId="2" fillId="0" borderId="17" xfId="48" applyNumberFormat="1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9" xfId="48" applyNumberFormat="1" applyFont="1" applyBorder="1" applyAlignment="1">
      <alignment/>
    </xf>
    <xf numFmtId="172" fontId="2" fillId="0" borderId="20" xfId="48" applyNumberFormat="1" applyFont="1" applyBorder="1" applyAlignment="1">
      <alignment/>
    </xf>
    <xf numFmtId="172" fontId="2" fillId="0" borderId="21" xfId="48" applyNumberFormat="1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22" xfId="48" applyNumberFormat="1" applyFont="1" applyBorder="1" applyAlignment="1">
      <alignment horizontal="centerContinuous"/>
    </xf>
    <xf numFmtId="172" fontId="2" fillId="0" borderId="14" xfId="48" applyNumberFormat="1" applyFont="1" applyBorder="1" applyAlignment="1">
      <alignment horizontal="centerContinuous"/>
    </xf>
    <xf numFmtId="172" fontId="2" fillId="0" borderId="0" xfId="48" applyNumberFormat="1" applyFont="1" applyBorder="1" applyAlignment="1">
      <alignment horizontal="centerContinuous"/>
    </xf>
    <xf numFmtId="172" fontId="2" fillId="0" borderId="23" xfId="48" applyNumberFormat="1" applyFont="1" applyBorder="1" applyAlignment="1">
      <alignment horizontal="centerContinuous"/>
    </xf>
    <xf numFmtId="172" fontId="3" fillId="0" borderId="14" xfId="48" applyNumberFormat="1" applyFont="1" applyBorder="1" applyAlignment="1">
      <alignment/>
    </xf>
    <xf numFmtId="172" fontId="3" fillId="0" borderId="0" xfId="48" applyNumberFormat="1" applyFont="1" applyBorder="1" applyAlignment="1">
      <alignment/>
    </xf>
    <xf numFmtId="172" fontId="3" fillId="0" borderId="23" xfId="48" applyNumberFormat="1" applyFont="1" applyBorder="1" applyAlignment="1">
      <alignment/>
    </xf>
    <xf numFmtId="172" fontId="2" fillId="0" borderId="11" xfId="48" applyNumberFormat="1" applyFont="1" applyBorder="1" applyAlignment="1">
      <alignment/>
    </xf>
    <xf numFmtId="172" fontId="2" fillId="0" borderId="24" xfId="48" applyNumberFormat="1" applyFont="1" applyBorder="1" applyAlignment="1">
      <alignment/>
    </xf>
    <xf numFmtId="0" fontId="0" fillId="0" borderId="0" xfId="0" applyFont="1" applyAlignment="1">
      <alignment/>
    </xf>
    <xf numFmtId="0" fontId="2" fillId="33" borderId="25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9" fillId="0" borderId="26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48" applyNumberFormat="1" applyFont="1" applyBorder="1" applyAlignment="1">
      <alignment/>
    </xf>
    <xf numFmtId="172" fontId="0" fillId="0" borderId="31" xfId="48" applyNumberFormat="1" applyFont="1" applyBorder="1" applyAlignment="1">
      <alignment/>
    </xf>
    <xf numFmtId="0" fontId="3" fillId="0" borderId="32" xfId="0" applyFont="1" applyBorder="1" applyAlignment="1">
      <alignment/>
    </xf>
    <xf numFmtId="172" fontId="3" fillId="0" borderId="21" xfId="48" applyNumberFormat="1" applyFont="1" applyBorder="1" applyAlignment="1">
      <alignment/>
    </xf>
    <xf numFmtId="172" fontId="3" fillId="0" borderId="33" xfId="48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33" borderId="34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6" fillId="0" borderId="35" xfId="0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2" fontId="6" fillId="0" borderId="36" xfId="48" applyNumberFormat="1" applyFont="1" applyFill="1" applyBorder="1" applyAlignment="1" applyProtection="1">
      <alignment/>
      <protection/>
    </xf>
    <xf numFmtId="172" fontId="6" fillId="0" borderId="37" xfId="48" applyNumberFormat="1" applyFont="1" applyFill="1" applyBorder="1" applyAlignment="1" applyProtection="1">
      <alignment/>
      <protection/>
    </xf>
    <xf numFmtId="172" fontId="2" fillId="0" borderId="36" xfId="48" applyNumberFormat="1" applyFont="1" applyFill="1" applyBorder="1" applyAlignment="1" applyProtection="1">
      <alignment/>
      <protection/>
    </xf>
    <xf numFmtId="172" fontId="2" fillId="0" borderId="38" xfId="48" applyNumberFormat="1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172" fontId="6" fillId="0" borderId="38" xfId="48" applyNumberFormat="1" applyFont="1" applyFill="1" applyBorder="1" applyAlignment="1" applyProtection="1">
      <alignment/>
      <protection/>
    </xf>
    <xf numFmtId="172" fontId="6" fillId="0" borderId="40" xfId="48" applyNumberFormat="1" applyFont="1" applyFill="1" applyBorder="1" applyAlignment="1" applyProtection="1">
      <alignment/>
      <protection/>
    </xf>
    <xf numFmtId="172" fontId="6" fillId="0" borderId="41" xfId="48" applyNumberFormat="1" applyFont="1" applyFill="1" applyBorder="1" applyAlignment="1" applyProtection="1">
      <alignment/>
      <protection/>
    </xf>
    <xf numFmtId="172" fontId="6" fillId="0" borderId="42" xfId="48" applyNumberFormat="1" applyFont="1" applyFill="1" applyBorder="1" applyAlignment="1" applyProtection="1">
      <alignment/>
      <protection/>
    </xf>
    <xf numFmtId="172" fontId="6" fillId="0" borderId="43" xfId="48" applyNumberFormat="1" applyFont="1" applyFill="1" applyBorder="1" applyAlignment="1" applyProtection="1">
      <alignment/>
      <protection/>
    </xf>
    <xf numFmtId="172" fontId="2" fillId="0" borderId="41" xfId="48" applyNumberFormat="1" applyFont="1" applyFill="1" applyBorder="1" applyAlignment="1" applyProtection="1">
      <alignment/>
      <protection/>
    </xf>
    <xf numFmtId="172" fontId="2" fillId="0" borderId="43" xfId="48" applyNumberFormat="1" applyFont="1" applyFill="1" applyBorder="1" applyAlignment="1" applyProtection="1">
      <alignment/>
      <protection/>
    </xf>
    <xf numFmtId="172" fontId="6" fillId="0" borderId="44" xfId="48" applyNumberFormat="1" applyFont="1" applyFill="1" applyBorder="1" applyAlignment="1" applyProtection="1">
      <alignment/>
      <protection/>
    </xf>
    <xf numFmtId="172" fontId="6" fillId="0" borderId="45" xfId="48" applyNumberFormat="1" applyFont="1" applyFill="1" applyBorder="1" applyAlignment="1" applyProtection="1">
      <alignment/>
      <protection/>
    </xf>
    <xf numFmtId="172" fontId="2" fillId="0" borderId="44" xfId="48" applyNumberFormat="1" applyFont="1" applyFill="1" applyBorder="1" applyAlignment="1" applyProtection="1">
      <alignment/>
      <protection/>
    </xf>
    <xf numFmtId="172" fontId="2" fillId="0" borderId="45" xfId="48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72" fontId="2" fillId="0" borderId="46" xfId="48" applyNumberFormat="1" applyFont="1" applyFill="1" applyBorder="1" applyAlignment="1" applyProtection="1">
      <alignment/>
      <protection/>
    </xf>
    <xf numFmtId="172" fontId="2" fillId="0" borderId="47" xfId="48" applyNumberFormat="1" applyFont="1" applyFill="1" applyBorder="1" applyAlignment="1" applyProtection="1">
      <alignment/>
      <protection/>
    </xf>
    <xf numFmtId="172" fontId="2" fillId="0" borderId="48" xfId="48" applyNumberFormat="1" applyFont="1" applyFill="1" applyBorder="1" applyAlignment="1" applyProtection="1">
      <alignment/>
      <protection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172" fontId="8" fillId="0" borderId="51" xfId="48" applyNumberFormat="1" applyFont="1" applyFill="1" applyBorder="1" applyAlignment="1">
      <alignment horizontal="left"/>
    </xf>
    <xf numFmtId="172" fontId="2" fillId="0" borderId="52" xfId="48" applyNumberFormat="1" applyFont="1" applyFill="1" applyBorder="1" applyAlignment="1">
      <alignment horizontal="center"/>
    </xf>
    <xf numFmtId="172" fontId="2" fillId="0" borderId="53" xfId="48" applyNumberFormat="1" applyFont="1" applyFill="1" applyBorder="1" applyAlignment="1">
      <alignment/>
    </xf>
    <xf numFmtId="172" fontId="3" fillId="0" borderId="54" xfId="48" applyNumberFormat="1" applyFont="1" applyFill="1" applyBorder="1" applyAlignment="1">
      <alignment horizontal="center"/>
    </xf>
    <xf numFmtId="172" fontId="0" fillId="0" borderId="36" xfId="48" applyNumberFormat="1" applyFont="1" applyFill="1" applyBorder="1" applyAlignment="1">
      <alignment/>
    </xf>
    <xf numFmtId="172" fontId="0" fillId="0" borderId="44" xfId="48" applyNumberFormat="1" applyFont="1" applyFill="1" applyBorder="1" applyAlignment="1">
      <alignment/>
    </xf>
    <xf numFmtId="172" fontId="0" fillId="0" borderId="55" xfId="48" applyNumberFormat="1" applyFont="1" applyFill="1" applyBorder="1" applyAlignment="1">
      <alignment/>
    </xf>
    <xf numFmtId="172" fontId="0" fillId="0" borderId="56" xfId="48" applyNumberFormat="1" applyFont="1" applyFill="1" applyBorder="1" applyAlignment="1">
      <alignment/>
    </xf>
    <xf numFmtId="172" fontId="0" fillId="0" borderId="15" xfId="48" applyNumberFormat="1" applyFont="1" applyFill="1" applyBorder="1" applyAlignment="1">
      <alignment vertical="center"/>
    </xf>
    <xf numFmtId="172" fontId="0" fillId="0" borderId="14" xfId="48" applyNumberFormat="1" applyFont="1" applyFill="1" applyBorder="1" applyAlignment="1">
      <alignment vertical="center"/>
    </xf>
    <xf numFmtId="172" fontId="2" fillId="0" borderId="14" xfId="48" applyNumberFormat="1" applyFont="1" applyFill="1" applyBorder="1" applyAlignment="1">
      <alignment/>
    </xf>
    <xf numFmtId="172" fontId="2" fillId="0" borderId="15" xfId="48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0" fontId="2" fillId="0" borderId="57" xfId="0" applyFont="1" applyBorder="1" applyAlignment="1">
      <alignment/>
    </xf>
    <xf numFmtId="0" fontId="0" fillId="0" borderId="58" xfId="0" applyBorder="1" applyAlignment="1">
      <alignment/>
    </xf>
    <xf numFmtId="172" fontId="0" fillId="0" borderId="59" xfId="48" applyNumberFormat="1" applyFont="1" applyBorder="1" applyAlignment="1">
      <alignment/>
    </xf>
    <xf numFmtId="172" fontId="0" fillId="0" borderId="60" xfId="48" applyNumberFormat="1" applyFont="1" applyBorder="1" applyAlignment="1">
      <alignment/>
    </xf>
    <xf numFmtId="172" fontId="0" fillId="0" borderId="61" xfId="48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62" xfId="0" applyBorder="1" applyAlignment="1" quotePrefix="1">
      <alignment/>
    </xf>
    <xf numFmtId="172" fontId="0" fillId="0" borderId="36" xfId="48" applyNumberFormat="1" applyFont="1" applyBorder="1" applyAlignment="1">
      <alignment/>
    </xf>
    <xf numFmtId="172" fontId="0" fillId="0" borderId="44" xfId="48" applyNumberFormat="1" applyFont="1" applyBorder="1" applyAlignment="1">
      <alignment/>
    </xf>
    <xf numFmtId="0" fontId="3" fillId="0" borderId="41" xfId="0" applyFont="1" applyBorder="1" applyAlignment="1">
      <alignment/>
    </xf>
    <xf numFmtId="172" fontId="3" fillId="0" borderId="36" xfId="48" applyNumberFormat="1" applyFont="1" applyBorder="1" applyAlignment="1">
      <alignment/>
    </xf>
    <xf numFmtId="172" fontId="3" fillId="0" borderId="44" xfId="48" applyNumberFormat="1" applyFont="1" applyBorder="1" applyAlignment="1">
      <alignment/>
    </xf>
    <xf numFmtId="0" fontId="3" fillId="0" borderId="62" xfId="0" applyFont="1" applyBorder="1" applyAlignment="1">
      <alignment/>
    </xf>
    <xf numFmtId="172" fontId="3" fillId="0" borderId="63" xfId="48" applyNumberFormat="1" applyFont="1" applyBorder="1" applyAlignment="1">
      <alignment/>
    </xf>
    <xf numFmtId="0" fontId="0" fillId="0" borderId="62" xfId="0" applyFill="1" applyBorder="1" applyAlignment="1" quotePrefix="1">
      <alignment/>
    </xf>
    <xf numFmtId="0" fontId="0" fillId="0" borderId="64" xfId="0" applyBorder="1" applyAlignment="1" quotePrefix="1">
      <alignment/>
    </xf>
    <xf numFmtId="0" fontId="2" fillId="0" borderId="34" xfId="0" applyFont="1" applyBorder="1" applyAlignment="1">
      <alignment/>
    </xf>
    <xf numFmtId="0" fontId="0" fillId="0" borderId="25" xfId="0" applyBorder="1" applyAlignment="1">
      <alignment/>
    </xf>
    <xf numFmtId="172" fontId="0" fillId="0" borderId="55" xfId="48" applyNumberFormat="1" applyFont="1" applyBorder="1" applyAlignment="1">
      <alignment/>
    </xf>
    <xf numFmtId="172" fontId="0" fillId="0" borderId="65" xfId="48" applyNumberFormat="1" applyFont="1" applyBorder="1" applyAlignment="1">
      <alignment/>
    </xf>
    <xf numFmtId="172" fontId="0" fillId="0" borderId="56" xfId="48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172" fontId="3" fillId="0" borderId="19" xfId="48" applyNumberFormat="1" applyFont="1" applyBorder="1" applyAlignment="1">
      <alignment/>
    </xf>
    <xf numFmtId="172" fontId="3" fillId="0" borderId="20" xfId="48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55" xfId="48" applyNumberFormat="1" applyFont="1" applyBorder="1" applyAlignment="1">
      <alignment/>
    </xf>
    <xf numFmtId="172" fontId="3" fillId="0" borderId="65" xfId="48" applyNumberFormat="1" applyFont="1" applyBorder="1" applyAlignment="1">
      <alignment/>
    </xf>
    <xf numFmtId="172" fontId="3" fillId="0" borderId="56" xfId="48" applyNumberFormat="1" applyFont="1" applyBorder="1" applyAlignment="1">
      <alignment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66" xfId="0" applyBorder="1" applyAlignment="1">
      <alignment/>
    </xf>
    <xf numFmtId="0" fontId="3" fillId="0" borderId="34" xfId="0" applyFont="1" applyBorder="1" applyAlignment="1">
      <alignment vertical="center"/>
    </xf>
    <xf numFmtId="172" fontId="0" fillId="0" borderId="55" xfId="48" applyNumberFormat="1" applyFont="1" applyFill="1" applyBorder="1" applyAlignment="1">
      <alignment vertical="center"/>
    </xf>
    <xf numFmtId="172" fontId="3" fillId="0" borderId="19" xfId="48" applyNumberFormat="1" applyFont="1" applyFill="1" applyBorder="1" applyAlignment="1">
      <alignment/>
    </xf>
    <xf numFmtId="172" fontId="3" fillId="0" borderId="20" xfId="48" applyNumberFormat="1" applyFont="1" applyFill="1" applyBorder="1" applyAlignment="1">
      <alignment/>
    </xf>
    <xf numFmtId="0" fontId="0" fillId="0" borderId="34" xfId="0" applyBorder="1" applyAlignment="1">
      <alignment/>
    </xf>
    <xf numFmtId="0" fontId="3" fillId="0" borderId="49" xfId="0" applyFont="1" applyBorder="1" applyAlignment="1">
      <alignment vertical="center"/>
    </xf>
    <xf numFmtId="2" fontId="0" fillId="0" borderId="0" xfId="0" applyNumberFormat="1" applyBorder="1" applyAlignment="1">
      <alignment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2" fontId="0" fillId="0" borderId="67" xfId="48" applyNumberFormat="1" applyFont="1" applyBorder="1" applyAlignment="1">
      <alignment/>
    </xf>
    <xf numFmtId="0" fontId="3" fillId="0" borderId="68" xfId="0" applyFont="1" applyBorder="1" applyAlignment="1">
      <alignment/>
    </xf>
    <xf numFmtId="172" fontId="3" fillId="0" borderId="69" xfId="48" applyNumberFormat="1" applyFont="1" applyBorder="1" applyAlignment="1">
      <alignment/>
    </xf>
    <xf numFmtId="0" fontId="0" fillId="0" borderId="68" xfId="0" applyBorder="1" applyAlignment="1">
      <alignment/>
    </xf>
    <xf numFmtId="172" fontId="0" fillId="0" borderId="69" xfId="48" applyNumberFormat="1" applyFont="1" applyBorder="1" applyAlignment="1">
      <alignment/>
    </xf>
    <xf numFmtId="0" fontId="0" fillId="0" borderId="70" xfId="0" applyBorder="1" applyAlignment="1">
      <alignment/>
    </xf>
    <xf numFmtId="0" fontId="3" fillId="0" borderId="71" xfId="0" applyFont="1" applyBorder="1" applyAlignment="1">
      <alignment/>
    </xf>
    <xf numFmtId="172" fontId="0" fillId="0" borderId="72" xfId="48" applyNumberFormat="1" applyFont="1" applyBorder="1" applyAlignment="1">
      <alignment/>
    </xf>
    <xf numFmtId="172" fontId="3" fillId="0" borderId="73" xfId="48" applyNumberFormat="1" applyFont="1" applyBorder="1" applyAlignment="1">
      <alignment/>
    </xf>
    <xf numFmtId="172" fontId="0" fillId="0" borderId="74" xfId="48" applyNumberFormat="1" applyFont="1" applyFill="1" applyBorder="1" applyAlignment="1">
      <alignment/>
    </xf>
    <xf numFmtId="172" fontId="3" fillId="0" borderId="75" xfId="48" applyNumberFormat="1" applyFont="1" applyFill="1" applyBorder="1" applyAlignment="1">
      <alignment/>
    </xf>
    <xf numFmtId="172" fontId="0" fillId="0" borderId="76" xfId="48" applyNumberFormat="1" applyFont="1" applyBorder="1" applyAlignment="1">
      <alignment/>
    </xf>
    <xf numFmtId="172" fontId="3" fillId="0" borderId="71" xfId="48" applyNumberFormat="1" applyFont="1" applyBorder="1" applyAlignment="1">
      <alignment/>
    </xf>
    <xf numFmtId="172" fontId="0" fillId="0" borderId="71" xfId="48" applyNumberFormat="1" applyFont="1" applyBorder="1" applyAlignment="1">
      <alignment/>
    </xf>
    <xf numFmtId="172" fontId="0" fillId="0" borderId="77" xfId="48" applyNumberFormat="1" applyFont="1" applyBorder="1" applyAlignment="1">
      <alignment/>
    </xf>
    <xf numFmtId="172" fontId="3" fillId="0" borderId="78" xfId="48" applyNumberFormat="1" applyFont="1" applyBorder="1" applyAlignment="1">
      <alignment/>
    </xf>
    <xf numFmtId="172" fontId="2" fillId="0" borderId="79" xfId="48" applyNumberFormat="1" applyFont="1" applyBorder="1" applyAlignment="1">
      <alignment/>
    </xf>
    <xf numFmtId="172" fontId="2" fillId="0" borderId="80" xfId="48" applyNumberFormat="1" applyFont="1" applyBorder="1" applyAlignment="1">
      <alignment/>
    </xf>
    <xf numFmtId="0" fontId="0" fillId="0" borderId="81" xfId="0" applyBorder="1" applyAlignment="1">
      <alignment/>
    </xf>
    <xf numFmtId="0" fontId="3" fillId="0" borderId="82" xfId="0" applyFont="1" applyBorder="1" applyAlignment="1">
      <alignment vertical="center"/>
    </xf>
    <xf numFmtId="0" fontId="0" fillId="0" borderId="83" xfId="0" applyBorder="1" applyAlignment="1">
      <alignment/>
    </xf>
    <xf numFmtId="172" fontId="0" fillId="0" borderId="84" xfId="48" applyNumberFormat="1" applyFont="1" applyFill="1" applyBorder="1" applyAlignment="1">
      <alignment/>
    </xf>
    <xf numFmtId="172" fontId="0" fillId="0" borderId="85" xfId="48" applyNumberFormat="1" applyFont="1" applyBorder="1" applyAlignment="1">
      <alignment/>
    </xf>
    <xf numFmtId="172" fontId="0" fillId="0" borderId="83" xfId="48" applyNumberFormat="1" applyFont="1" applyBorder="1" applyAlignment="1">
      <alignment/>
    </xf>
    <xf numFmtId="172" fontId="0" fillId="0" borderId="86" xfId="48" applyNumberFormat="1" applyFont="1" applyBorder="1" applyAlignment="1">
      <alignment/>
    </xf>
    <xf numFmtId="172" fontId="0" fillId="0" borderId="87" xfId="48" applyNumberFormat="1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 horizontal="right"/>
    </xf>
    <xf numFmtId="172" fontId="2" fillId="0" borderId="90" xfId="48" applyNumberFormat="1" applyFont="1" applyFill="1" applyBorder="1" applyAlignment="1">
      <alignment/>
    </xf>
    <xf numFmtId="172" fontId="2" fillId="0" borderId="91" xfId="48" applyNumberFormat="1" applyFont="1" applyBorder="1" applyAlignment="1">
      <alignment/>
    </xf>
    <xf numFmtId="172" fontId="2" fillId="0" borderId="89" xfId="48" applyNumberFormat="1" applyFont="1" applyBorder="1" applyAlignment="1">
      <alignment/>
    </xf>
    <xf numFmtId="172" fontId="2" fillId="0" borderId="92" xfId="48" applyNumberFormat="1" applyFont="1" applyBorder="1" applyAlignment="1">
      <alignment/>
    </xf>
    <xf numFmtId="172" fontId="2" fillId="0" borderId="93" xfId="48" applyNumberFormat="1" applyFont="1" applyBorder="1" applyAlignment="1">
      <alignment/>
    </xf>
    <xf numFmtId="0" fontId="2" fillId="0" borderId="93" xfId="0" applyFont="1" applyBorder="1" applyAlignment="1">
      <alignment horizontal="right"/>
    </xf>
    <xf numFmtId="172" fontId="2" fillId="0" borderId="18" xfId="48" applyNumberFormat="1" applyFont="1" applyBorder="1" applyAlignment="1">
      <alignment/>
    </xf>
    <xf numFmtId="172" fontId="2" fillId="0" borderId="94" xfId="48" applyNumberFormat="1" applyFont="1" applyBorder="1" applyAlignment="1">
      <alignment/>
    </xf>
    <xf numFmtId="172" fontId="0" fillId="0" borderId="65" xfId="48" applyNumberFormat="1" applyBorder="1" applyAlignment="1">
      <alignment/>
    </xf>
    <xf numFmtId="172" fontId="0" fillId="0" borderId="56" xfId="48" applyNumberFormat="1" applyBorder="1" applyAlignment="1">
      <alignment/>
    </xf>
    <xf numFmtId="172" fontId="2" fillId="0" borderId="95" xfId="48" applyNumberFormat="1" applyFont="1" applyBorder="1" applyAlignment="1">
      <alignment/>
    </xf>
    <xf numFmtId="0" fontId="2" fillId="0" borderId="24" xfId="0" applyFont="1" applyBorder="1" applyAlignment="1">
      <alignment/>
    </xf>
    <xf numFmtId="172" fontId="2" fillId="0" borderId="96" xfId="48" applyNumberFormat="1" applyFont="1" applyBorder="1" applyAlignment="1">
      <alignment/>
    </xf>
    <xf numFmtId="172" fontId="0" fillId="34" borderId="75" xfId="48" applyNumberFormat="1" applyFont="1" applyFill="1" applyBorder="1" applyAlignment="1" applyProtection="1">
      <alignment/>
      <protection locked="0"/>
    </xf>
    <xf numFmtId="172" fontId="0" fillId="34" borderId="73" xfId="48" applyNumberFormat="1" applyFont="1" applyFill="1" applyBorder="1" applyAlignment="1" applyProtection="1">
      <alignment/>
      <protection locked="0"/>
    </xf>
    <xf numFmtId="172" fontId="0" fillId="34" borderId="97" xfId="48" applyNumberFormat="1" applyFont="1" applyFill="1" applyBorder="1" applyAlignment="1" applyProtection="1">
      <alignment/>
      <protection locked="0"/>
    </xf>
    <xf numFmtId="172" fontId="0" fillId="34" borderId="98" xfId="48" applyNumberFormat="1" applyFont="1" applyFill="1" applyBorder="1" applyAlignment="1" applyProtection="1">
      <alignment/>
      <protection locked="0"/>
    </xf>
    <xf numFmtId="172" fontId="0" fillId="34" borderId="78" xfId="48" applyNumberFormat="1" applyFont="1" applyFill="1" applyBorder="1" applyAlignment="1" applyProtection="1">
      <alignment/>
      <protection locked="0"/>
    </xf>
    <xf numFmtId="172" fontId="0" fillId="34" borderId="99" xfId="48" applyNumberFormat="1" applyFont="1" applyFill="1" applyBorder="1" applyAlignment="1" applyProtection="1">
      <alignment/>
      <protection locked="0"/>
    </xf>
    <xf numFmtId="172" fontId="3" fillId="0" borderId="78" xfId="48" applyNumberFormat="1" applyFont="1" applyBorder="1" applyAlignment="1" applyProtection="1">
      <alignment/>
      <protection locked="0"/>
    </xf>
    <xf numFmtId="172" fontId="2" fillId="34" borderId="54" xfId="48" applyNumberFormat="1" applyFont="1" applyFill="1" applyBorder="1" applyAlignment="1" applyProtection="1">
      <alignment horizontal="center"/>
      <protection locked="0"/>
    </xf>
    <xf numFmtId="0" fontId="0" fillId="34" borderId="71" xfId="0" applyFill="1" applyBorder="1" applyAlignment="1" applyProtection="1">
      <alignment/>
      <protection locked="0"/>
    </xf>
    <xf numFmtId="0" fontId="0" fillId="34" borderId="71" xfId="0" applyFill="1" applyBorder="1" applyAlignment="1" applyProtection="1" quotePrefix="1">
      <alignment/>
      <protection locked="0"/>
    </xf>
    <xf numFmtId="172" fontId="0" fillId="0" borderId="75" xfId="48" applyNumberFormat="1" applyFont="1" applyFill="1" applyBorder="1" applyAlignment="1" applyProtection="1">
      <alignment/>
      <protection/>
    </xf>
    <xf numFmtId="172" fontId="0" fillId="0" borderId="73" xfId="48" applyNumberFormat="1" applyFont="1" applyFill="1" applyBorder="1" applyAlignment="1" applyProtection="1">
      <alignment/>
      <protection/>
    </xf>
    <xf numFmtId="172" fontId="0" fillId="0" borderId="71" xfId="48" applyNumberFormat="1" applyFont="1" applyBorder="1" applyAlignment="1" applyProtection="1">
      <alignment/>
      <protection/>
    </xf>
    <xf numFmtId="172" fontId="0" fillId="0" borderId="78" xfId="48" applyNumberFormat="1" applyFont="1" applyFill="1" applyBorder="1" applyAlignment="1" applyProtection="1">
      <alignment/>
      <protection/>
    </xf>
    <xf numFmtId="172" fontId="0" fillId="0" borderId="69" xfId="48" applyNumberFormat="1" applyFont="1" applyBorder="1" applyAlignment="1" applyProtection="1">
      <alignment/>
      <protection/>
    </xf>
    <xf numFmtId="172" fontId="0" fillId="0" borderId="63" xfId="48" applyNumberFormat="1" applyFill="1" applyBorder="1" applyAlignment="1">
      <alignment/>
    </xf>
    <xf numFmtId="172" fontId="0" fillId="34" borderId="63" xfId="48" applyNumberFormat="1" applyFill="1" applyBorder="1" applyAlignment="1" applyProtection="1">
      <alignment/>
      <protection locked="0"/>
    </xf>
    <xf numFmtId="172" fontId="0" fillId="34" borderId="44" xfId="48" applyNumberFormat="1" applyFill="1" applyBorder="1" applyAlignment="1" applyProtection="1">
      <alignment/>
      <protection locked="0"/>
    </xf>
    <xf numFmtId="172" fontId="0" fillId="34" borderId="100" xfId="48" applyNumberFormat="1" applyFill="1" applyBorder="1" applyAlignment="1" applyProtection="1">
      <alignment/>
      <protection locked="0"/>
    </xf>
    <xf numFmtId="172" fontId="0" fillId="34" borderId="101" xfId="48" applyNumberFormat="1" applyFill="1" applyBorder="1" applyAlignment="1" applyProtection="1">
      <alignment/>
      <protection locked="0"/>
    </xf>
    <xf numFmtId="172" fontId="2" fillId="34" borderId="102" xfId="48" applyNumberFormat="1" applyFont="1" applyFill="1" applyBorder="1" applyAlignment="1" applyProtection="1">
      <alignment horizontal="centerContinuous"/>
      <protection locked="0"/>
    </xf>
    <xf numFmtId="0" fontId="6" fillId="34" borderId="35" xfId="0" applyNumberFormat="1" applyFont="1" applyFill="1" applyBorder="1" applyAlignment="1" applyProtection="1">
      <alignment horizontal="center"/>
      <protection locked="0"/>
    </xf>
    <xf numFmtId="0" fontId="6" fillId="34" borderId="11" xfId="0" applyNumberFormat="1" applyFont="1" applyFill="1" applyBorder="1" applyAlignment="1" applyProtection="1">
      <alignment horizontal="center"/>
      <protection locked="0"/>
    </xf>
    <xf numFmtId="172" fontId="6" fillId="34" borderId="87" xfId="48" applyNumberFormat="1" applyFont="1" applyFill="1" applyBorder="1" applyAlignment="1" applyProtection="1">
      <alignment/>
      <protection locked="0"/>
    </xf>
    <xf numFmtId="172" fontId="6" fillId="34" borderId="34" xfId="48" applyNumberFormat="1" applyFont="1" applyFill="1" applyBorder="1" applyAlignment="1" applyProtection="1">
      <alignment/>
      <protection locked="0"/>
    </xf>
    <xf numFmtId="172" fontId="6" fillId="34" borderId="55" xfId="48" applyNumberFormat="1" applyFont="1" applyFill="1" applyBorder="1" applyAlignment="1" applyProtection="1">
      <alignment/>
      <protection locked="0"/>
    </xf>
    <xf numFmtId="172" fontId="6" fillId="34" borderId="56" xfId="48" applyNumberFormat="1" applyFont="1" applyFill="1" applyBorder="1" applyAlignment="1" applyProtection="1">
      <alignment/>
      <protection locked="0"/>
    </xf>
    <xf numFmtId="43" fontId="6" fillId="34" borderId="87" xfId="48" applyFont="1" applyFill="1" applyBorder="1" applyAlignment="1" applyProtection="1">
      <alignment horizontal="right"/>
      <protection locked="0"/>
    </xf>
    <xf numFmtId="43" fontId="6" fillId="34" borderId="103" xfId="48" applyFont="1" applyFill="1" applyBorder="1" applyAlignment="1" applyProtection="1">
      <alignment horizontal="right"/>
      <protection locked="0"/>
    </xf>
    <xf numFmtId="172" fontId="6" fillId="0" borderId="10" xfId="48" applyNumberFormat="1" applyFont="1" applyFill="1" applyBorder="1" applyAlignment="1" applyProtection="1">
      <alignment vertical="center" wrapText="1"/>
      <protection/>
    </xf>
    <xf numFmtId="172" fontId="6" fillId="0" borderId="16" xfId="48" applyNumberFormat="1" applyFont="1" applyFill="1" applyBorder="1" applyAlignment="1" applyProtection="1">
      <alignment vertical="center" wrapText="1"/>
      <protection/>
    </xf>
    <xf numFmtId="172" fontId="6" fillId="0" borderId="17" xfId="48" applyNumberFormat="1" applyFont="1" applyFill="1" applyBorder="1" applyAlignment="1" applyProtection="1">
      <alignment vertical="center" wrapText="1"/>
      <protection/>
    </xf>
    <xf numFmtId="172" fontId="6" fillId="0" borderId="46" xfId="48" applyNumberFormat="1" applyFont="1" applyFill="1" applyBorder="1" applyAlignment="1" applyProtection="1">
      <alignment vertical="center" wrapText="1"/>
      <protection/>
    </xf>
    <xf numFmtId="172" fontId="6" fillId="0" borderId="47" xfId="48" applyNumberFormat="1" applyFont="1" applyFill="1" applyBorder="1" applyAlignment="1" applyProtection="1">
      <alignment vertical="center" wrapText="1"/>
      <protection/>
    </xf>
    <xf numFmtId="172" fontId="6" fillId="0" borderId="48" xfId="48" applyNumberFormat="1" applyFont="1" applyFill="1" applyBorder="1" applyAlignment="1" applyProtection="1">
      <alignment vertical="center" wrapText="1"/>
      <protection/>
    </xf>
    <xf numFmtId="173" fontId="6" fillId="34" borderId="58" xfId="0" applyNumberFormat="1" applyFont="1" applyFill="1" applyBorder="1" applyAlignment="1" applyProtection="1">
      <alignment vertical="center" wrapText="1"/>
      <protection locked="0"/>
    </xf>
    <xf numFmtId="173" fontId="6" fillId="34" borderId="25" xfId="0" applyNumberFormat="1" applyFont="1" applyFill="1" applyBorder="1" applyAlignment="1" applyProtection="1">
      <alignment vertical="center" wrapText="1"/>
      <protection locked="0"/>
    </xf>
    <xf numFmtId="172" fontId="6" fillId="34" borderId="34" xfId="48" applyNumberFormat="1" applyFont="1" applyFill="1" applyBorder="1" applyAlignment="1" applyProtection="1">
      <alignment vertical="center" wrapText="1"/>
      <protection locked="0"/>
    </xf>
    <xf numFmtId="172" fontId="6" fillId="34" borderId="55" xfId="48" applyNumberFormat="1" applyFont="1" applyFill="1" applyBorder="1" applyAlignment="1" applyProtection="1">
      <alignment vertical="center" wrapText="1"/>
      <protection locked="0"/>
    </xf>
    <xf numFmtId="172" fontId="6" fillId="34" borderId="56" xfId="48" applyNumberFormat="1" applyFont="1" applyFill="1" applyBorder="1" applyAlignment="1" applyProtection="1">
      <alignment vertical="center" wrapText="1"/>
      <protection locked="0"/>
    </xf>
    <xf numFmtId="43" fontId="6" fillId="34" borderId="87" xfId="48" applyFont="1" applyFill="1" applyBorder="1" applyAlignment="1" applyProtection="1">
      <alignment vertical="center" wrapText="1"/>
      <protection locked="0"/>
    </xf>
    <xf numFmtId="43" fontId="6" fillId="34" borderId="104" xfId="48" applyFont="1" applyFill="1" applyBorder="1" applyAlignment="1" applyProtection="1">
      <alignment vertical="center" wrapText="1"/>
      <protection locked="0"/>
    </xf>
    <xf numFmtId="172" fontId="6" fillId="34" borderId="87" xfId="48" applyNumberFormat="1" applyFont="1" applyFill="1" applyBorder="1" applyAlignment="1" applyProtection="1">
      <alignment vertical="center" wrapText="1"/>
      <protection locked="0"/>
    </xf>
    <xf numFmtId="43" fontId="6" fillId="34" borderId="80" xfId="48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top" wrapText="1"/>
    </xf>
    <xf numFmtId="0" fontId="0" fillId="0" borderId="50" xfId="0" applyFill="1" applyBorder="1" applyAlignment="1" applyProtection="1">
      <alignment vertical="top" wrapText="1"/>
      <protection/>
    </xf>
    <xf numFmtId="0" fontId="0" fillId="0" borderId="105" xfId="0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/>
    </xf>
    <xf numFmtId="0" fontId="7" fillId="34" borderId="49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06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07" xfId="0" applyNumberFormat="1" applyFont="1" applyFill="1" applyBorder="1" applyAlignment="1" applyProtection="1">
      <alignment horizontal="center" vertical="top" wrapText="1"/>
      <protection locked="0"/>
    </xf>
    <xf numFmtId="0" fontId="0" fillId="0" borderId="50" xfId="0" applyFill="1" applyBorder="1" applyAlignment="1" applyProtection="1">
      <alignment vertical="top"/>
      <protection/>
    </xf>
    <xf numFmtId="173" fontId="6" fillId="34" borderId="34" xfId="0" applyNumberFormat="1" applyFont="1" applyFill="1" applyBorder="1" applyAlignment="1" applyProtection="1">
      <alignment vertical="center" wrapText="1"/>
      <protection locked="0"/>
    </xf>
    <xf numFmtId="172" fontId="6" fillId="0" borderId="34" xfId="48" applyNumberFormat="1" applyFont="1" applyFill="1" applyBorder="1" applyAlignment="1" applyProtection="1">
      <alignment horizontal="right"/>
      <protection/>
    </xf>
    <xf numFmtId="172" fontId="6" fillId="0" borderId="55" xfId="48" applyNumberFormat="1" applyFont="1" applyFill="1" applyBorder="1" applyAlignment="1" applyProtection="1">
      <alignment horizontal="right"/>
      <protection/>
    </xf>
    <xf numFmtId="172" fontId="6" fillId="0" borderId="56" xfId="48" applyNumberFormat="1" applyFont="1" applyFill="1" applyBorder="1" applyAlignment="1" applyProtection="1">
      <alignment horizontal="right"/>
      <protection/>
    </xf>
    <xf numFmtId="172" fontId="6" fillId="0" borderId="42" xfId="48" applyNumberFormat="1" applyFont="1" applyFill="1" applyBorder="1" applyAlignment="1" applyProtection="1">
      <alignment horizontal="right"/>
      <protection/>
    </xf>
    <xf numFmtId="172" fontId="6" fillId="0" borderId="37" xfId="48" applyNumberFormat="1" applyFont="1" applyFill="1" applyBorder="1" applyAlignment="1" applyProtection="1">
      <alignment horizontal="right"/>
      <protection/>
    </xf>
    <xf numFmtId="172" fontId="6" fillId="0" borderId="40" xfId="48" applyNumberFormat="1" applyFont="1" applyFill="1" applyBorder="1" applyAlignment="1" applyProtection="1">
      <alignment horizontal="right"/>
      <protection/>
    </xf>
    <xf numFmtId="173" fontId="6" fillId="0" borderId="57" xfId="0" applyNumberFormat="1" applyFont="1" applyFill="1" applyBorder="1" applyAlignment="1" applyProtection="1">
      <alignment vertical="center"/>
      <protection/>
    </xf>
    <xf numFmtId="173" fontId="6" fillId="34" borderId="58" xfId="0" applyNumberFormat="1" applyFont="1" applyFill="1" applyBorder="1" applyAlignment="1" applyProtection="1">
      <alignment vertical="center"/>
      <protection locked="0"/>
    </xf>
    <xf numFmtId="172" fontId="6" fillId="0" borderId="12" xfId="48" applyNumberFormat="1" applyFont="1" applyFill="1" applyBorder="1" applyAlignment="1" applyProtection="1">
      <alignment vertical="center" wrapText="1"/>
      <protection/>
    </xf>
    <xf numFmtId="172" fontId="6" fillId="0" borderId="14" xfId="48" applyNumberFormat="1" applyFont="1" applyFill="1" applyBorder="1" applyAlignment="1" applyProtection="1">
      <alignment vertical="center" wrapText="1"/>
      <protection/>
    </xf>
    <xf numFmtId="172" fontId="6" fillId="0" borderId="15" xfId="48" applyNumberFormat="1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/>
      <protection/>
    </xf>
    <xf numFmtId="173" fontId="6" fillId="34" borderId="41" xfId="0" applyNumberFormat="1" applyFont="1" applyFill="1" applyBorder="1" applyAlignment="1" applyProtection="1">
      <alignment vertical="center" wrapText="1"/>
      <protection locked="0"/>
    </xf>
    <xf numFmtId="173" fontId="6" fillId="34" borderId="62" xfId="0" applyNumberFormat="1" applyFont="1" applyFill="1" applyBorder="1" applyAlignment="1" applyProtection="1">
      <alignment vertical="center" wrapText="1"/>
      <protection locked="0"/>
    </xf>
    <xf numFmtId="3" fontId="6" fillId="0" borderId="62" xfId="0" applyNumberFormat="1" applyFont="1" applyFill="1" applyBorder="1" applyAlignment="1" applyProtection="1">
      <alignment/>
      <protection/>
    </xf>
    <xf numFmtId="173" fontId="6" fillId="0" borderId="34" xfId="0" applyNumberFormat="1" applyFont="1" applyFill="1" applyBorder="1" applyAlignment="1" applyProtection="1">
      <alignment vertical="center"/>
      <protection/>
    </xf>
    <xf numFmtId="3" fontId="6" fillId="0" borderId="42" xfId="0" applyNumberFormat="1" applyFont="1" applyFill="1" applyBorder="1" applyAlignment="1" applyProtection="1">
      <alignment/>
      <protection/>
    </xf>
    <xf numFmtId="0" fontId="6" fillId="34" borderId="108" xfId="0" applyNumberFormat="1" applyFont="1" applyFill="1" applyBorder="1" applyAlignment="1" applyProtection="1">
      <alignment horizontal="center"/>
      <protection locked="0"/>
    </xf>
    <xf numFmtId="3" fontId="6" fillId="0" borderId="108" xfId="0" applyNumberFormat="1" applyFont="1" applyFill="1" applyBorder="1" applyAlignment="1" applyProtection="1">
      <alignment/>
      <protection/>
    </xf>
    <xf numFmtId="3" fontId="6" fillId="0" borderId="73" xfId="0" applyNumberFormat="1" applyFont="1" applyFill="1" applyBorder="1" applyAlignment="1" applyProtection="1">
      <alignment/>
      <protection/>
    </xf>
    <xf numFmtId="174" fontId="6" fillId="34" borderId="87" xfId="0" applyNumberFormat="1" applyFont="1" applyFill="1" applyBorder="1" applyAlignment="1" applyProtection="1">
      <alignment/>
      <protection locked="0"/>
    </xf>
    <xf numFmtId="174" fontId="6" fillId="34" borderId="109" xfId="0" applyNumberFormat="1" applyFont="1" applyFill="1" applyBorder="1" applyAlignment="1" applyProtection="1">
      <alignment/>
      <protection locked="0"/>
    </xf>
    <xf numFmtId="2" fontId="6" fillId="34" borderId="87" xfId="52" applyNumberFormat="1" applyFont="1" applyFill="1" applyBorder="1" applyAlignment="1" applyProtection="1">
      <alignment/>
      <protection locked="0"/>
    </xf>
    <xf numFmtId="2" fontId="6" fillId="34" borderId="103" xfId="52" applyNumberFormat="1" applyFont="1" applyFill="1" applyBorder="1" applyAlignment="1" applyProtection="1">
      <alignment/>
      <protection locked="0"/>
    </xf>
    <xf numFmtId="2" fontId="6" fillId="34" borderId="69" xfId="52" applyNumberFormat="1" applyFont="1" applyFill="1" applyBorder="1" applyAlignment="1" applyProtection="1">
      <alignment/>
      <protection locked="0"/>
    </xf>
    <xf numFmtId="2" fontId="6" fillId="34" borderId="104" xfId="52" applyNumberFormat="1" applyFont="1" applyFill="1" applyBorder="1" applyAlignment="1" applyProtection="1">
      <alignment/>
      <protection locked="0"/>
    </xf>
    <xf numFmtId="2" fontId="6" fillId="34" borderId="110" xfId="52" applyNumberFormat="1" applyFont="1" applyFill="1" applyBorder="1" applyAlignment="1" applyProtection="1">
      <alignment/>
      <protection locked="0"/>
    </xf>
    <xf numFmtId="172" fontId="2" fillId="0" borderId="83" xfId="48" applyNumberFormat="1" applyFont="1" applyFill="1" applyBorder="1" applyAlignment="1" applyProtection="1">
      <alignment/>
      <protection/>
    </xf>
    <xf numFmtId="0" fontId="2" fillId="0" borderId="49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2" fillId="0" borderId="49" xfId="0" applyFont="1" applyFill="1" applyBorder="1" applyAlignment="1" applyProtection="1">
      <alignment vertical="top"/>
      <protection/>
    </xf>
    <xf numFmtId="0" fontId="2" fillId="0" borderId="50" xfId="0" applyFont="1" applyFill="1" applyBorder="1" applyAlignment="1" applyProtection="1">
      <alignment vertical="top"/>
      <protection/>
    </xf>
    <xf numFmtId="0" fontId="2" fillId="0" borderId="111" xfId="0" applyFont="1" applyFill="1" applyBorder="1" applyAlignment="1" applyProtection="1">
      <alignment vertical="top"/>
      <protection/>
    </xf>
    <xf numFmtId="0" fontId="11" fillId="34" borderId="49" xfId="0" applyNumberFormat="1" applyFont="1" applyFill="1" applyBorder="1" applyAlignment="1" applyProtection="1">
      <alignment horizontal="center" vertical="top"/>
      <protection locked="0"/>
    </xf>
    <xf numFmtId="0" fontId="11" fillId="34" borderId="106" xfId="0" applyNumberFormat="1" applyFont="1" applyFill="1" applyBorder="1" applyAlignment="1" applyProtection="1">
      <alignment horizontal="center" vertical="top"/>
      <protection locked="0"/>
    </xf>
    <xf numFmtId="0" fontId="11" fillId="34" borderId="107" xfId="0" applyNumberFormat="1" applyFont="1" applyFill="1" applyBorder="1" applyAlignment="1" applyProtection="1">
      <alignment horizontal="center" vertical="top"/>
      <protection locked="0"/>
    </xf>
    <xf numFmtId="172" fontId="2" fillId="0" borderId="87" xfId="48" applyNumberFormat="1" applyFont="1" applyFill="1" applyBorder="1" applyAlignment="1" applyProtection="1">
      <alignment/>
      <protection/>
    </xf>
    <xf numFmtId="3" fontId="2" fillId="0" borderId="87" xfId="0" applyNumberFormat="1" applyFont="1" applyFill="1" applyBorder="1" applyAlignment="1" applyProtection="1">
      <alignment/>
      <protection/>
    </xf>
    <xf numFmtId="3" fontId="2" fillId="0" borderId="110" xfId="0" applyNumberFormat="1" applyFont="1" applyFill="1" applyBorder="1" applyAlignment="1" applyProtection="1">
      <alignment/>
      <protection/>
    </xf>
    <xf numFmtId="0" fontId="2" fillId="34" borderId="106" xfId="0" applyFont="1" applyFill="1" applyBorder="1" applyAlignment="1" applyProtection="1">
      <alignment/>
      <protection locked="0"/>
    </xf>
    <xf numFmtId="0" fontId="2" fillId="34" borderId="112" xfId="0" applyFont="1" applyFill="1" applyBorder="1" applyAlignment="1" applyProtection="1">
      <alignment/>
      <protection locked="0"/>
    </xf>
    <xf numFmtId="0" fontId="2" fillId="34" borderId="107" xfId="0" applyFont="1" applyFill="1" applyBorder="1" applyAlignment="1" applyProtection="1">
      <alignment/>
      <protection locked="0"/>
    </xf>
    <xf numFmtId="172" fontId="0" fillId="34" borderId="36" xfId="48" applyNumberFormat="1" applyFont="1" applyFill="1" applyBorder="1" applyAlignment="1" applyProtection="1">
      <alignment/>
      <protection locked="0"/>
    </xf>
    <xf numFmtId="172" fontId="0" fillId="34" borderId="63" xfId="48" applyNumberFormat="1" applyFont="1" applyFill="1" applyBorder="1" applyAlignment="1" applyProtection="1">
      <alignment/>
      <protection locked="0"/>
    </xf>
    <xf numFmtId="172" fontId="0" fillId="34" borderId="44" xfId="48" applyNumberFormat="1" applyFont="1" applyFill="1" applyBorder="1" applyAlignment="1" applyProtection="1">
      <alignment/>
      <protection locked="0"/>
    </xf>
    <xf numFmtId="173" fontId="6" fillId="34" borderId="34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0" fontId="2" fillId="0" borderId="46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76" xfId="48" applyNumberFormat="1" applyFont="1" applyFill="1" applyBorder="1" applyAlignment="1" applyProtection="1">
      <alignment/>
      <protection/>
    </xf>
    <xf numFmtId="172" fontId="2" fillId="0" borderId="113" xfId="48" applyNumberFormat="1" applyFont="1" applyFill="1" applyBorder="1" applyAlignment="1" applyProtection="1">
      <alignment/>
      <protection/>
    </xf>
    <xf numFmtId="172" fontId="0" fillId="0" borderId="0" xfId="0" applyNumberFormat="1" applyAlignment="1">
      <alignment/>
    </xf>
    <xf numFmtId="172" fontId="0" fillId="34" borderId="114" xfId="48" applyNumberFormat="1" applyFont="1" applyFill="1" applyBorder="1" applyAlignment="1" applyProtection="1">
      <alignment/>
      <protection locked="0"/>
    </xf>
    <xf numFmtId="172" fontId="0" fillId="34" borderId="14" xfId="48" applyNumberFormat="1" applyFont="1" applyFill="1" applyBorder="1" applyAlignment="1" applyProtection="1">
      <alignment/>
      <protection locked="0"/>
    </xf>
    <xf numFmtId="172" fontId="0" fillId="34" borderId="15" xfId="48" applyNumberFormat="1" applyFont="1" applyFill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62" xfId="0" applyFont="1" applyBorder="1" applyAlignment="1" quotePrefix="1">
      <alignment/>
    </xf>
    <xf numFmtId="172" fontId="0" fillId="0" borderId="36" xfId="48" applyNumberFormat="1" applyFont="1" applyBorder="1" applyAlignment="1">
      <alignment/>
    </xf>
    <xf numFmtId="172" fontId="0" fillId="0" borderId="44" xfId="48" applyNumberFormat="1" applyFont="1" applyBorder="1" applyAlignment="1">
      <alignment/>
    </xf>
    <xf numFmtId="172" fontId="0" fillId="34" borderId="36" xfId="48" applyNumberFormat="1" applyFont="1" applyFill="1" applyBorder="1" applyAlignment="1" applyProtection="1">
      <alignment/>
      <protection locked="0"/>
    </xf>
    <xf numFmtId="172" fontId="0" fillId="34" borderId="63" xfId="48" applyNumberFormat="1" applyFont="1" applyFill="1" applyBorder="1" applyAlignment="1" applyProtection="1">
      <alignment/>
      <protection locked="0"/>
    </xf>
    <xf numFmtId="172" fontId="0" fillId="34" borderId="44" xfId="48" applyNumberFormat="1" applyFont="1" applyFill="1" applyBorder="1" applyAlignment="1" applyProtection="1">
      <alignment/>
      <protection locked="0"/>
    </xf>
    <xf numFmtId="0" fontId="0" fillId="34" borderId="62" xfId="0" applyFont="1" applyFill="1" applyBorder="1" applyAlignment="1" applyProtection="1" quotePrefix="1">
      <alignment/>
      <protection locked="0"/>
    </xf>
    <xf numFmtId="0" fontId="0" fillId="0" borderId="66" xfId="0" applyFont="1" applyBorder="1" applyAlignment="1">
      <alignment/>
    </xf>
    <xf numFmtId="0" fontId="0" fillId="34" borderId="64" xfId="0" applyFont="1" applyFill="1" applyBorder="1" applyAlignment="1" applyProtection="1" quotePrefix="1">
      <alignment/>
      <protection locked="0"/>
    </xf>
    <xf numFmtId="172" fontId="0" fillId="34" borderId="114" xfId="48" applyNumberFormat="1" applyFont="1" applyFill="1" applyBorder="1" applyAlignment="1" applyProtection="1">
      <alignment/>
      <protection locked="0"/>
    </xf>
    <xf numFmtId="172" fontId="0" fillId="34" borderId="100" xfId="48" applyNumberFormat="1" applyFont="1" applyFill="1" applyBorder="1" applyAlignment="1" applyProtection="1">
      <alignment/>
      <protection locked="0"/>
    </xf>
    <xf numFmtId="172" fontId="0" fillId="34" borderId="101" xfId="48" applyNumberFormat="1" applyFont="1" applyFill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vertical="center"/>
    </xf>
    <xf numFmtId="0" fontId="8" fillId="0" borderId="62" xfId="0" applyFont="1" applyBorder="1" applyAlignment="1">
      <alignment vertical="center"/>
    </xf>
    <xf numFmtId="0" fontId="2" fillId="0" borderId="25" xfId="0" applyFont="1" applyBorder="1" applyAlignment="1">
      <alignment/>
    </xf>
    <xf numFmtId="172" fontId="0" fillId="0" borderId="34" xfId="48" applyNumberFormat="1" applyFont="1" applyFill="1" applyBorder="1" applyAlignment="1">
      <alignment/>
    </xf>
    <xf numFmtId="172" fontId="0" fillId="0" borderId="41" xfId="48" applyNumberFormat="1" applyFont="1" applyFill="1" applyBorder="1" applyAlignment="1">
      <alignment/>
    </xf>
    <xf numFmtId="172" fontId="2" fillId="0" borderId="32" xfId="48" applyNumberFormat="1" applyFont="1" applyBorder="1" applyAlignment="1">
      <alignment/>
    </xf>
    <xf numFmtId="172" fontId="0" fillId="0" borderId="12" xfId="48" applyNumberFormat="1" applyFont="1" applyBorder="1" applyAlignment="1">
      <alignment vertical="center"/>
    </xf>
    <xf numFmtId="172" fontId="3" fillId="0" borderId="13" xfId="48" applyNumberFormat="1" applyFont="1" applyFill="1" applyBorder="1" applyAlignment="1">
      <alignment/>
    </xf>
    <xf numFmtId="172" fontId="0" fillId="0" borderId="34" xfId="48" applyNumberFormat="1" applyFont="1" applyFill="1" applyBorder="1" applyAlignment="1">
      <alignment vertical="center"/>
    </xf>
    <xf numFmtId="172" fontId="0" fillId="0" borderId="12" xfId="48" applyNumberFormat="1" applyFont="1" applyFill="1" applyBorder="1" applyAlignment="1">
      <alignment vertical="center"/>
    </xf>
    <xf numFmtId="172" fontId="0" fillId="34" borderId="66" xfId="48" applyNumberFormat="1" applyFont="1" applyFill="1" applyBorder="1" applyAlignment="1" applyProtection="1">
      <alignment/>
      <protection locked="0"/>
    </xf>
    <xf numFmtId="172" fontId="2" fillId="0" borderId="12" xfId="48" applyNumberFormat="1" applyFont="1" applyFill="1" applyBorder="1" applyAlignment="1">
      <alignment/>
    </xf>
    <xf numFmtId="172" fontId="2" fillId="0" borderId="13" xfId="48" applyNumberFormat="1" applyFont="1" applyBorder="1" applyAlignment="1">
      <alignment/>
    </xf>
    <xf numFmtId="172" fontId="0" fillId="0" borderId="28" xfId="48" applyNumberFormat="1" applyFont="1" applyBorder="1" applyAlignment="1">
      <alignment/>
    </xf>
    <xf numFmtId="172" fontId="0" fillId="34" borderId="115" xfId="48" applyNumberFormat="1" applyFill="1" applyBorder="1" applyAlignment="1" applyProtection="1">
      <alignment/>
      <protection locked="0"/>
    </xf>
    <xf numFmtId="172" fontId="0" fillId="0" borderId="44" xfId="48" applyNumberFormat="1" applyFill="1" applyBorder="1" applyAlignment="1">
      <alignment/>
    </xf>
    <xf numFmtId="172" fontId="0" fillId="34" borderId="41" xfId="48" applyNumberFormat="1" applyFont="1" applyFill="1" applyBorder="1" applyAlignment="1" applyProtection="1">
      <alignment/>
      <protection locked="0"/>
    </xf>
    <xf numFmtId="172" fontId="0" fillId="34" borderId="55" xfId="48" applyNumberFormat="1" applyFont="1" applyFill="1" applyBorder="1" applyAlignment="1" applyProtection="1">
      <alignment/>
      <protection locked="0"/>
    </xf>
    <xf numFmtId="172" fontId="0" fillId="34" borderId="56" xfId="48" applyNumberFormat="1" applyFont="1" applyFill="1" applyBorder="1" applyAlignment="1" applyProtection="1">
      <alignment/>
      <protection locked="0"/>
    </xf>
    <xf numFmtId="0" fontId="3" fillId="34" borderId="49" xfId="0" applyFont="1" applyFill="1" applyBorder="1" applyAlignment="1" applyProtection="1">
      <alignment vertical="center"/>
      <protection locked="0"/>
    </xf>
    <xf numFmtId="0" fontId="3" fillId="34" borderId="106" xfId="0" applyFont="1" applyFill="1" applyBorder="1" applyAlignment="1" applyProtection="1">
      <alignment vertical="center"/>
      <protection locked="0"/>
    </xf>
    <xf numFmtId="0" fontId="3" fillId="34" borderId="107" xfId="0" applyFont="1" applyFill="1" applyBorder="1" applyAlignment="1" applyProtection="1">
      <alignment vertical="center"/>
      <protection locked="0"/>
    </xf>
    <xf numFmtId="172" fontId="0" fillId="34" borderId="12" xfId="48" applyNumberFormat="1" applyFont="1" applyFill="1" applyBorder="1" applyAlignment="1" applyProtection="1">
      <alignment/>
      <protection locked="0"/>
    </xf>
    <xf numFmtId="172" fontId="0" fillId="34" borderId="33" xfId="48" applyNumberFormat="1" applyFont="1" applyFill="1" applyBorder="1" applyAlignment="1" applyProtection="1">
      <alignment/>
      <protection locked="0"/>
    </xf>
    <xf numFmtId="0" fontId="0" fillId="34" borderId="108" xfId="0" applyFill="1" applyBorder="1" applyAlignment="1" applyProtection="1" quotePrefix="1">
      <alignment/>
      <protection locked="0"/>
    </xf>
    <xf numFmtId="172" fontId="3" fillId="0" borderId="15" xfId="48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34" borderId="108" xfId="0" applyFont="1" applyFill="1" applyBorder="1" applyAlignment="1" applyProtection="1" quotePrefix="1">
      <alignment/>
      <protection locked="0"/>
    </xf>
    <xf numFmtId="172" fontId="0" fillId="34" borderId="37" xfId="48" applyNumberFormat="1" applyFont="1" applyFill="1" applyBorder="1" applyAlignment="1" applyProtection="1">
      <alignment/>
      <protection locked="0"/>
    </xf>
    <xf numFmtId="172" fontId="0" fillId="34" borderId="116" xfId="48" applyNumberFormat="1" applyFont="1" applyFill="1" applyBorder="1" applyAlignment="1" applyProtection="1">
      <alignment/>
      <protection locked="0"/>
    </xf>
    <xf numFmtId="172" fontId="0" fillId="34" borderId="40" xfId="48" applyNumberFormat="1" applyFont="1" applyFill="1" applyBorder="1" applyAlignment="1" applyProtection="1">
      <alignment/>
      <protection locked="0"/>
    </xf>
    <xf numFmtId="0" fontId="2" fillId="0" borderId="42" xfId="0" applyFont="1" applyBorder="1" applyAlignment="1">
      <alignment/>
    </xf>
    <xf numFmtId="172" fontId="2" fillId="34" borderId="37" xfId="48" applyNumberFormat="1" applyFont="1" applyFill="1" applyBorder="1" applyAlignment="1" applyProtection="1">
      <alignment/>
      <protection locked="0"/>
    </xf>
    <xf numFmtId="172" fontId="2" fillId="34" borderId="116" xfId="48" applyNumberFormat="1" applyFont="1" applyFill="1" applyBorder="1" applyAlignment="1" applyProtection="1">
      <alignment/>
      <protection locked="0"/>
    </xf>
    <xf numFmtId="172" fontId="2" fillId="34" borderId="40" xfId="48" applyNumberFormat="1" applyFont="1" applyFill="1" applyBorder="1" applyAlignment="1" applyProtection="1">
      <alignment/>
      <protection locked="0"/>
    </xf>
    <xf numFmtId="172" fontId="0" fillId="0" borderId="42" xfId="48" applyNumberFormat="1" applyFont="1" applyFill="1" applyBorder="1" applyAlignment="1">
      <alignment/>
    </xf>
    <xf numFmtId="172" fontId="0" fillId="0" borderId="37" xfId="48" applyNumberFormat="1" applyFont="1" applyFill="1" applyBorder="1" applyAlignment="1">
      <alignment/>
    </xf>
    <xf numFmtId="172" fontId="0" fillId="0" borderId="116" xfId="48" applyNumberFormat="1" applyFont="1" applyFill="1" applyBorder="1" applyAlignment="1">
      <alignment/>
    </xf>
    <xf numFmtId="172" fontId="2" fillId="0" borderId="10" xfId="48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34" borderId="49" xfId="0" applyFont="1" applyFill="1" applyBorder="1" applyAlignment="1" applyProtection="1">
      <alignment/>
      <protection locked="0"/>
    </xf>
    <xf numFmtId="172" fontId="0" fillId="0" borderId="57" xfId="48" applyNumberFormat="1" applyFont="1" applyBorder="1" applyAlignment="1">
      <alignment/>
    </xf>
    <xf numFmtId="172" fontId="0" fillId="0" borderId="41" xfId="48" applyNumberFormat="1" applyFont="1" applyBorder="1" applyAlignment="1">
      <alignment/>
    </xf>
    <xf numFmtId="172" fontId="0" fillId="0" borderId="41" xfId="48" applyNumberFormat="1" applyFont="1" applyBorder="1" applyAlignment="1">
      <alignment/>
    </xf>
    <xf numFmtId="172" fontId="0" fillId="34" borderId="41" xfId="48" applyNumberFormat="1" applyFont="1" applyFill="1" applyBorder="1" applyAlignment="1" applyProtection="1">
      <alignment/>
      <protection locked="0"/>
    </xf>
    <xf numFmtId="172" fontId="0" fillId="34" borderId="66" xfId="48" applyNumberFormat="1" applyFont="1" applyFill="1" applyBorder="1" applyAlignment="1" applyProtection="1">
      <alignment/>
      <protection locked="0"/>
    </xf>
    <xf numFmtId="172" fontId="3" fillId="0" borderId="13" xfId="48" applyNumberFormat="1" applyFont="1" applyBorder="1" applyAlignment="1">
      <alignment/>
    </xf>
    <xf numFmtId="172" fontId="0" fillId="0" borderId="34" xfId="48" applyNumberFormat="1" applyFont="1" applyBorder="1" applyAlignment="1">
      <alignment/>
    </xf>
    <xf numFmtId="172" fontId="3" fillId="0" borderId="41" xfId="48" applyNumberFormat="1" applyFont="1" applyBorder="1" applyAlignment="1">
      <alignment/>
    </xf>
    <xf numFmtId="172" fontId="0" fillId="34" borderId="42" xfId="48" applyNumberFormat="1" applyFont="1" applyFill="1" applyBorder="1" applyAlignment="1" applyProtection="1">
      <alignment/>
      <protection locked="0"/>
    </xf>
    <xf numFmtId="172" fontId="3" fillId="0" borderId="12" xfId="48" applyNumberFormat="1" applyFont="1" applyBorder="1" applyAlignment="1">
      <alignment/>
    </xf>
    <xf numFmtId="172" fontId="3" fillId="0" borderId="34" xfId="48" applyNumberFormat="1" applyFont="1" applyBorder="1" applyAlignment="1">
      <alignment/>
    </xf>
    <xf numFmtId="172" fontId="2" fillId="34" borderId="42" xfId="48" applyNumberFormat="1" applyFont="1" applyFill="1" applyBorder="1" applyAlignment="1" applyProtection="1">
      <alignment/>
      <protection locked="0"/>
    </xf>
    <xf numFmtId="172" fontId="3" fillId="0" borderId="32" xfId="48" applyNumberFormat="1" applyFont="1" applyBorder="1" applyAlignment="1">
      <alignment/>
    </xf>
    <xf numFmtId="172" fontId="2" fillId="34" borderId="22" xfId="48" applyNumberFormat="1" applyFont="1" applyFill="1" applyBorder="1" applyAlignment="1" applyProtection="1">
      <alignment horizontal="centerContinuous"/>
      <protection locked="0"/>
    </xf>
    <xf numFmtId="172" fontId="3" fillId="0" borderId="35" xfId="48" applyNumberFormat="1" applyFont="1" applyBorder="1" applyAlignment="1">
      <alignment/>
    </xf>
    <xf numFmtId="172" fontId="2" fillId="34" borderId="117" xfId="48" applyNumberFormat="1" applyFont="1" applyFill="1" applyBorder="1" applyAlignment="1" applyProtection="1">
      <alignment horizontal="centerContinuous"/>
      <protection locked="0"/>
    </xf>
    <xf numFmtId="0" fontId="3" fillId="0" borderId="118" xfId="0" applyFont="1" applyBorder="1" applyAlignment="1">
      <alignment vertical="center"/>
    </xf>
    <xf numFmtId="172" fontId="0" fillId="0" borderId="119" xfId="48" applyNumberFormat="1" applyBorder="1" applyAlignment="1">
      <alignment/>
    </xf>
    <xf numFmtId="172" fontId="3" fillId="0" borderId="120" xfId="48" applyNumberFormat="1" applyFont="1" applyBorder="1" applyAlignment="1">
      <alignment/>
    </xf>
    <xf numFmtId="172" fontId="0" fillId="34" borderId="120" xfId="48" applyNumberFormat="1" applyFill="1" applyBorder="1" applyAlignment="1" applyProtection="1">
      <alignment/>
      <protection locked="0"/>
    </xf>
    <xf numFmtId="172" fontId="0" fillId="34" borderId="121" xfId="48" applyNumberFormat="1" applyFill="1" applyBorder="1" applyAlignment="1" applyProtection="1">
      <alignment/>
      <protection locked="0"/>
    </xf>
    <xf numFmtId="172" fontId="2" fillId="0" borderId="122" xfId="48" applyNumberFormat="1" applyFont="1" applyBorder="1" applyAlignment="1">
      <alignment/>
    </xf>
    <xf numFmtId="172" fontId="0" fillId="0" borderId="120" xfId="48" applyNumberFormat="1" applyFill="1" applyBorder="1" applyAlignment="1">
      <alignment/>
    </xf>
    <xf numFmtId="0" fontId="0" fillId="0" borderId="56" xfId="0" applyBorder="1" applyAlignment="1">
      <alignment/>
    </xf>
    <xf numFmtId="0" fontId="3" fillId="0" borderId="115" xfId="0" applyFont="1" applyBorder="1" applyAlignment="1">
      <alignment/>
    </xf>
    <xf numFmtId="0" fontId="0" fillId="34" borderId="115" xfId="0" applyFill="1" applyBorder="1" applyAlignment="1" applyProtection="1">
      <alignment/>
      <protection locked="0"/>
    </xf>
    <xf numFmtId="0" fontId="3" fillId="34" borderId="115" xfId="0" applyFont="1" applyFill="1" applyBorder="1" applyAlignment="1" applyProtection="1">
      <alignment/>
      <protection locked="0"/>
    </xf>
    <xf numFmtId="0" fontId="0" fillId="34" borderId="123" xfId="0" applyFill="1" applyBorder="1" applyAlignment="1" applyProtection="1">
      <alignment/>
      <protection locked="0"/>
    </xf>
    <xf numFmtId="0" fontId="2" fillId="0" borderId="124" xfId="0" applyFont="1" applyBorder="1" applyAlignment="1">
      <alignment horizontal="right"/>
    </xf>
    <xf numFmtId="0" fontId="0" fillId="0" borderId="125" xfId="0" applyBorder="1" applyAlignment="1">
      <alignment/>
    </xf>
    <xf numFmtId="0" fontId="0" fillId="0" borderId="115" xfId="0" applyBorder="1" applyAlignment="1" quotePrefix="1">
      <alignment/>
    </xf>
    <xf numFmtId="0" fontId="0" fillId="34" borderId="115" xfId="0" applyFill="1" applyBorder="1" applyAlignment="1" applyProtection="1" quotePrefix="1">
      <alignment/>
      <protection locked="0"/>
    </xf>
    <xf numFmtId="0" fontId="3" fillId="0" borderId="126" xfId="0" applyFont="1" applyBorder="1" applyAlignment="1">
      <alignment/>
    </xf>
    <xf numFmtId="0" fontId="2" fillId="0" borderId="106" xfId="0" applyFont="1" applyFill="1" applyBorder="1" applyAlignment="1" applyProtection="1">
      <alignment vertical="top"/>
      <protection/>
    </xf>
    <xf numFmtId="3" fontId="6" fillId="0" borderId="55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/>
      <protection/>
    </xf>
    <xf numFmtId="3" fontId="6" fillId="0" borderId="59" xfId="0" applyNumberFormat="1" applyFont="1" applyFill="1" applyBorder="1" applyAlignment="1" applyProtection="1">
      <alignment/>
      <protection/>
    </xf>
    <xf numFmtId="3" fontId="6" fillId="0" borderId="36" xfId="0" applyNumberFormat="1" applyFont="1" applyFill="1" applyBorder="1" applyAlignment="1" applyProtection="1">
      <alignment/>
      <protection/>
    </xf>
    <xf numFmtId="3" fontId="6" fillId="0" borderId="37" xfId="0" applyNumberFormat="1" applyFont="1" applyFill="1" applyBorder="1" applyAlignment="1" applyProtection="1">
      <alignment/>
      <protection/>
    </xf>
    <xf numFmtId="3" fontId="6" fillId="0" borderId="16" xfId="0" applyNumberFormat="1" applyFont="1" applyFill="1" applyBorder="1" applyAlignment="1" applyProtection="1">
      <alignment/>
      <protection/>
    </xf>
    <xf numFmtId="0" fontId="2" fillId="33" borderId="5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0" fontId="2" fillId="0" borderId="5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0" fillId="0" borderId="71" xfId="0" applyFill="1" applyBorder="1" applyAlignment="1" applyProtection="1" quotePrefix="1">
      <alignment/>
      <protection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2" xfId="0" applyFont="1" applyBorder="1" applyAlignment="1" quotePrefix="1">
      <alignment/>
    </xf>
    <xf numFmtId="0" fontId="2" fillId="0" borderId="64" xfId="0" applyFont="1" applyBorder="1" applyAlignment="1">
      <alignment/>
    </xf>
    <xf numFmtId="0" fontId="0" fillId="34" borderId="115" xfId="0" applyFont="1" applyFill="1" applyBorder="1" applyAlignment="1" applyProtection="1" quotePrefix="1">
      <alignment/>
      <protection locked="0"/>
    </xf>
    <xf numFmtId="0" fontId="52" fillId="0" borderId="62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53" fillId="0" borderId="0" xfId="0" applyFont="1" applyAlignment="1">
      <alignment/>
    </xf>
    <xf numFmtId="0" fontId="0" fillId="34" borderId="71" xfId="0" applyFont="1" applyFill="1" applyBorder="1" applyAlignment="1" applyProtection="1" quotePrefix="1">
      <alignment/>
      <protection locked="0"/>
    </xf>
    <xf numFmtId="0" fontId="0" fillId="34" borderId="71" xfId="0" applyFont="1" applyFill="1" applyBorder="1" applyAlignment="1" applyProtection="1">
      <alignment/>
      <protection locked="0"/>
    </xf>
    <xf numFmtId="0" fontId="0" fillId="34" borderId="115" xfId="0" applyFont="1" applyFill="1" applyBorder="1" applyAlignment="1" applyProtection="1" quotePrefix="1">
      <alignment/>
      <protection locked="0"/>
    </xf>
    <xf numFmtId="0" fontId="0" fillId="34" borderId="123" xfId="0" applyFont="1" applyFill="1" applyBorder="1" applyAlignment="1" applyProtection="1" quotePrefix="1">
      <alignment/>
      <protection locked="0"/>
    </xf>
    <xf numFmtId="0" fontId="0" fillId="0" borderId="64" xfId="0" applyFont="1" applyBorder="1" applyAlignment="1">
      <alignment/>
    </xf>
    <xf numFmtId="0" fontId="2" fillId="0" borderId="127" xfId="0" applyFont="1" applyBorder="1" applyAlignment="1">
      <alignment/>
    </xf>
    <xf numFmtId="0" fontId="0" fillId="34" borderId="115" xfId="0" applyFont="1" applyFill="1" applyBorder="1" applyAlignment="1" applyProtection="1">
      <alignment/>
      <protection locked="0"/>
    </xf>
    <xf numFmtId="0" fontId="0" fillId="0" borderId="62" xfId="0" applyFont="1" applyBorder="1" applyAlignment="1" quotePrefix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Alignment="1">
      <alignment horizontal="left" textRotation="90" wrapText="1"/>
    </xf>
    <xf numFmtId="0" fontId="0" fillId="0" borderId="0" xfId="0" applyAlignment="1">
      <alignment wrapText="1"/>
    </xf>
    <xf numFmtId="0" fontId="0" fillId="0" borderId="41" xfId="0" applyBorder="1" applyAlignment="1">
      <alignment vertical="top" wrapText="1"/>
    </xf>
    <xf numFmtId="0" fontId="0" fillId="0" borderId="62" xfId="0" applyBorder="1" applyAlignment="1">
      <alignment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dbkatalog" xfId="41"/>
    <cellStyle name="DB-Katalog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104775</xdr:rowOff>
    </xdr:from>
    <xdr:to>
      <xdr:col>6</xdr:col>
      <xdr:colOff>504825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057650" y="104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114300</xdr:rowOff>
    </xdr:from>
    <xdr:to>
      <xdr:col>14</xdr:col>
      <xdr:colOff>409575</xdr:colOff>
      <xdr:row>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077075" y="1143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</xdr:row>
      <xdr:rowOff>0</xdr:rowOff>
    </xdr:from>
    <xdr:to>
      <xdr:col>8</xdr:col>
      <xdr:colOff>152400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753350" y="247650"/>
          <a:ext cx="10477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133350</xdr:rowOff>
    </xdr:from>
    <xdr:to>
      <xdr:col>8</xdr:col>
      <xdr:colOff>133350</xdr:colOff>
      <xdr:row>31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7762875" y="5153025"/>
          <a:ext cx="762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6">
      <selection activeCell="B10" sqref="B10"/>
    </sheetView>
  </sheetViews>
  <sheetFormatPr defaultColWidth="11.421875" defaultRowHeight="12.75"/>
  <cols>
    <col min="1" max="1" width="4.28125" style="0" customWidth="1"/>
    <col min="2" max="2" width="18.8515625" style="0" customWidth="1"/>
    <col min="3" max="3" width="10.00390625" style="0" customWidth="1"/>
    <col min="4" max="4" width="11.00390625" style="0" customWidth="1"/>
    <col min="12" max="12" width="12.8515625" style="0" customWidth="1"/>
  </cols>
  <sheetData>
    <row r="1" spans="1:3" ht="15.75">
      <c r="A1" s="32" t="s">
        <v>46</v>
      </c>
      <c r="C1" t="s">
        <v>47</v>
      </c>
    </row>
    <row r="2" spans="1:3" ht="15.75">
      <c r="A2" s="32"/>
      <c r="C2" t="s">
        <v>128</v>
      </c>
    </row>
    <row r="3" ht="12.75">
      <c r="C3" t="s">
        <v>54</v>
      </c>
    </row>
    <row r="4" ht="12.75">
      <c r="C4" t="s">
        <v>48</v>
      </c>
    </row>
    <row r="5" ht="12.75">
      <c r="C5" t="s">
        <v>56</v>
      </c>
    </row>
    <row r="7" ht="15.75">
      <c r="A7" s="32" t="s">
        <v>94</v>
      </c>
    </row>
    <row r="8" ht="12.75">
      <c r="A8" s="1" t="s">
        <v>91</v>
      </c>
    </row>
    <row r="9" ht="14.25" customHeight="1">
      <c r="B9" t="s">
        <v>95</v>
      </c>
    </row>
    <row r="10" ht="14.25" customHeight="1"/>
    <row r="11" spans="3:4" ht="12.75">
      <c r="C11" t="s">
        <v>49</v>
      </c>
      <c r="D11" t="s">
        <v>92</v>
      </c>
    </row>
    <row r="12" spans="2:4" ht="12.75">
      <c r="B12" s="33" t="s">
        <v>53</v>
      </c>
      <c r="D12" t="s">
        <v>50</v>
      </c>
    </row>
    <row r="13" spans="3:4" ht="12.75">
      <c r="C13" t="s">
        <v>51</v>
      </c>
      <c r="D13" t="s">
        <v>93</v>
      </c>
    </row>
    <row r="14" ht="12.75">
      <c r="D14" t="s">
        <v>55</v>
      </c>
    </row>
    <row r="16" ht="12.75">
      <c r="A16" s="1" t="s">
        <v>68</v>
      </c>
    </row>
    <row r="17" ht="12.75">
      <c r="B17" t="s">
        <v>129</v>
      </c>
    </row>
    <row r="19" ht="12.75">
      <c r="A19" s="1" t="s">
        <v>30</v>
      </c>
    </row>
    <row r="20" ht="12.75">
      <c r="B20" t="s">
        <v>69</v>
      </c>
    </row>
    <row r="22" ht="12.75">
      <c r="A22" s="1" t="s">
        <v>59</v>
      </c>
    </row>
    <row r="23" ht="12.75">
      <c r="B23" t="s">
        <v>64</v>
      </c>
    </row>
    <row r="24" ht="12.75">
      <c r="B24" t="s">
        <v>65</v>
      </c>
    </row>
    <row r="25" ht="12.75">
      <c r="B25" s="1" t="s">
        <v>96</v>
      </c>
    </row>
    <row r="27" ht="12.75">
      <c r="A27" s="1" t="s">
        <v>58</v>
      </c>
    </row>
    <row r="28" ht="12.75">
      <c r="B28" t="s">
        <v>66</v>
      </c>
    </row>
    <row r="29" ht="12.75">
      <c r="B29" t="s">
        <v>67</v>
      </c>
    </row>
    <row r="30" ht="13.5" thickBot="1"/>
    <row r="31" spans="1:12" ht="12.75">
      <c r="A31" s="398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2"/>
    </row>
    <row r="32" spans="1:12" ht="12.75">
      <c r="A32" s="6" t="s">
        <v>144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94"/>
    </row>
    <row r="33" spans="1:12" ht="12.75">
      <c r="A33" s="393"/>
      <c r="B33" s="3" t="s">
        <v>141</v>
      </c>
      <c r="C33" s="3"/>
      <c r="D33" s="3"/>
      <c r="E33" s="3"/>
      <c r="F33" s="3"/>
      <c r="G33" s="3"/>
      <c r="H33" s="3"/>
      <c r="I33" s="3"/>
      <c r="J33" s="3"/>
      <c r="K33" s="3"/>
      <c r="L33" s="394"/>
    </row>
    <row r="34" spans="1:12" ht="12.75">
      <c r="A34" s="393"/>
      <c r="B34" s="3" t="s">
        <v>142</v>
      </c>
      <c r="C34" s="3"/>
      <c r="D34" s="3"/>
      <c r="E34" s="3"/>
      <c r="F34" s="3"/>
      <c r="G34" s="3"/>
      <c r="H34" s="3"/>
      <c r="I34" s="3"/>
      <c r="J34" s="3"/>
      <c r="K34" s="3"/>
      <c r="L34" s="394"/>
    </row>
    <row r="35" spans="1:12" ht="12.75">
      <c r="A35" s="393"/>
      <c r="B35" s="3"/>
      <c r="C35" s="3"/>
      <c r="D35" s="3"/>
      <c r="E35" s="3"/>
      <c r="F35" s="3"/>
      <c r="G35" s="3"/>
      <c r="H35" s="3"/>
      <c r="I35" s="3"/>
      <c r="J35" s="3"/>
      <c r="K35" s="3"/>
      <c r="L35" s="394"/>
    </row>
    <row r="36" spans="1:12" ht="12.75">
      <c r="A36" s="6" t="s">
        <v>145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94"/>
    </row>
    <row r="37" spans="1:12" ht="12.75">
      <c r="A37" s="393"/>
      <c r="B37" s="3" t="s">
        <v>143</v>
      </c>
      <c r="C37" s="3"/>
      <c r="D37" s="3"/>
      <c r="E37" s="3"/>
      <c r="F37" s="3"/>
      <c r="G37" s="3"/>
      <c r="H37" s="3"/>
      <c r="I37" s="3"/>
      <c r="J37" s="3"/>
      <c r="K37" s="3"/>
      <c r="L37" s="394"/>
    </row>
    <row r="38" spans="1:12" ht="13.5" thickBot="1">
      <c r="A38" s="395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7"/>
    </row>
  </sheetData>
  <sheetProtection sheet="1" objects="1" scenarios="1"/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&amp;L&amp;"Arial,Fett"&amp;14Projektplanung - Finanzen&amp;RVorabklärung Projekt: ..................................</oddHeader>
    <oddFooter>&amp;LArbeitsvorlage für die Vorabklärung von QuNaV-Projekten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3.57421875" style="0" customWidth="1"/>
    <col min="2" max="2" width="36.28125" style="0" customWidth="1"/>
    <col min="3" max="3" width="13.140625" style="0" customWidth="1"/>
    <col min="4" max="4" width="5.140625" style="0" customWidth="1"/>
    <col min="5" max="5" width="10.57421875" style="0" customWidth="1"/>
    <col min="6" max="6" width="5.140625" style="0" customWidth="1"/>
    <col min="7" max="7" width="10.57421875" style="0" customWidth="1"/>
    <col min="8" max="8" width="5.140625" style="0" customWidth="1"/>
    <col min="9" max="9" width="10.57421875" style="0" customWidth="1"/>
    <col min="10" max="10" width="5.140625" style="0" customWidth="1"/>
    <col min="11" max="11" width="10.57421875" style="0" customWidth="1"/>
    <col min="12" max="12" width="5.140625" style="0" customWidth="1"/>
    <col min="13" max="13" width="10.57421875" style="0" customWidth="1"/>
    <col min="14" max="14" width="5.140625" style="0" bestFit="1" customWidth="1"/>
    <col min="15" max="15" width="10.57421875" style="0" customWidth="1"/>
    <col min="16" max="16" width="16.7109375" style="0" customWidth="1"/>
  </cols>
  <sheetData>
    <row r="1" spans="1:15" s="1" customFormat="1" ht="15.75">
      <c r="A1" s="31"/>
      <c r="B1" s="35"/>
      <c r="C1" s="79" t="s">
        <v>23</v>
      </c>
      <c r="D1" s="19"/>
      <c r="E1" s="19"/>
      <c r="F1" s="19"/>
      <c r="G1" s="18"/>
      <c r="H1" s="78" t="s">
        <v>57</v>
      </c>
      <c r="I1" s="19"/>
      <c r="J1" s="19"/>
      <c r="K1" s="19"/>
      <c r="L1" s="19"/>
      <c r="M1" s="19"/>
      <c r="N1" s="18"/>
      <c r="O1" s="35"/>
    </row>
    <row r="2" spans="1:15" s="1" customFormat="1" ht="12.75">
      <c r="A2" s="7"/>
      <c r="B2" s="423"/>
      <c r="C2" s="182" t="s">
        <v>52</v>
      </c>
      <c r="D2" s="21" t="s">
        <v>19</v>
      </c>
      <c r="E2" s="21"/>
      <c r="F2" s="20" t="s">
        <v>20</v>
      </c>
      <c r="G2" s="21"/>
      <c r="H2" s="20" t="s">
        <v>21</v>
      </c>
      <c r="I2" s="21"/>
      <c r="J2" s="20" t="s">
        <v>6</v>
      </c>
      <c r="K2" s="21"/>
      <c r="L2" s="20" t="s">
        <v>18</v>
      </c>
      <c r="M2" s="21"/>
      <c r="N2" s="20" t="s">
        <v>97</v>
      </c>
      <c r="O2" s="22"/>
    </row>
    <row r="3" spans="1:15" s="2" customFormat="1" ht="13.5" thickBot="1">
      <c r="A3" s="425"/>
      <c r="B3" s="424"/>
      <c r="C3" s="81" t="s">
        <v>11</v>
      </c>
      <c r="D3" s="24" t="s">
        <v>10</v>
      </c>
      <c r="E3" s="24" t="s">
        <v>22</v>
      </c>
      <c r="F3" s="23" t="s">
        <v>10</v>
      </c>
      <c r="G3" s="24" t="s">
        <v>11</v>
      </c>
      <c r="H3" s="23" t="s">
        <v>10</v>
      </c>
      <c r="I3" s="24" t="s">
        <v>11</v>
      </c>
      <c r="J3" s="23" t="s">
        <v>10</v>
      </c>
      <c r="K3" s="24" t="s">
        <v>11</v>
      </c>
      <c r="L3" s="23" t="s">
        <v>10</v>
      </c>
      <c r="M3" s="24" t="s">
        <v>11</v>
      </c>
      <c r="N3" s="23" t="s">
        <v>10</v>
      </c>
      <c r="O3" s="25" t="s">
        <v>11</v>
      </c>
    </row>
    <row r="4" spans="1:15" ht="22.5" customHeight="1">
      <c r="A4" s="153" t="s">
        <v>73</v>
      </c>
      <c r="B4" s="154"/>
      <c r="C4" s="143"/>
      <c r="D4" s="141"/>
      <c r="E4" s="145"/>
      <c r="F4" s="148"/>
      <c r="G4" s="145"/>
      <c r="H4" s="148"/>
      <c r="I4" s="145"/>
      <c r="J4" s="148"/>
      <c r="K4" s="145"/>
      <c r="L4" s="148"/>
      <c r="M4" s="145"/>
      <c r="N4" s="148"/>
      <c r="O4" s="134"/>
    </row>
    <row r="5" spans="1:15" s="2" customFormat="1" ht="12.75">
      <c r="A5" s="135"/>
      <c r="B5" s="140" t="s">
        <v>74</v>
      </c>
      <c r="C5" s="144">
        <f>SUM(C6:C11)</f>
        <v>0</v>
      </c>
      <c r="D5" s="142"/>
      <c r="E5" s="146">
        <f>SUM(E6:E11)</f>
        <v>0</v>
      </c>
      <c r="F5" s="149"/>
      <c r="G5" s="146">
        <f>SUM(G6:G11)</f>
        <v>0</v>
      </c>
      <c r="H5" s="181"/>
      <c r="I5" s="146">
        <f>SUM(I6:I11)</f>
        <v>0</v>
      </c>
      <c r="J5" s="149"/>
      <c r="K5" s="146">
        <f>SUM(K6:K11)</f>
        <v>0</v>
      </c>
      <c r="L5" s="149"/>
      <c r="M5" s="146">
        <f>SUM(M6:M11)</f>
        <v>0</v>
      </c>
      <c r="N5" s="149"/>
      <c r="O5" s="136">
        <f>SUM(O6:O11)</f>
        <v>0</v>
      </c>
    </row>
    <row r="6" spans="1:15" ht="12.75">
      <c r="A6" s="137"/>
      <c r="B6" s="410" t="s">
        <v>151</v>
      </c>
      <c r="C6" s="175"/>
      <c r="D6" s="176"/>
      <c r="E6" s="147">
        <f>C6*D6/100</f>
        <v>0</v>
      </c>
      <c r="F6" s="179"/>
      <c r="G6" s="147">
        <f>C6*F6/100</f>
        <v>0</v>
      </c>
      <c r="H6" s="179"/>
      <c r="I6" s="147">
        <f>C6*H6/100</f>
        <v>0</v>
      </c>
      <c r="J6" s="179"/>
      <c r="K6" s="147">
        <f>C6*J6/100</f>
        <v>0</v>
      </c>
      <c r="L6" s="179"/>
      <c r="M6" s="147">
        <f>C6*L6/100</f>
        <v>0</v>
      </c>
      <c r="N6" s="179"/>
      <c r="O6" s="138">
        <f>C6*N6/100</f>
        <v>0</v>
      </c>
    </row>
    <row r="7" spans="1:15" ht="12.75">
      <c r="A7" s="137"/>
      <c r="B7" s="183"/>
      <c r="C7" s="175"/>
      <c r="D7" s="176"/>
      <c r="E7" s="147">
        <f>C7*D7/100</f>
        <v>0</v>
      </c>
      <c r="F7" s="179"/>
      <c r="G7" s="147">
        <f>C7*F7/100</f>
        <v>0</v>
      </c>
      <c r="H7" s="179"/>
      <c r="I7" s="147">
        <f>C7*H7/100</f>
        <v>0</v>
      </c>
      <c r="J7" s="179"/>
      <c r="K7" s="147">
        <f>C7*J7/100</f>
        <v>0</v>
      </c>
      <c r="L7" s="179"/>
      <c r="M7" s="147">
        <f>C7*L7/100</f>
        <v>0</v>
      </c>
      <c r="N7" s="179"/>
      <c r="O7" s="138">
        <f>C7*N7/100</f>
        <v>0</v>
      </c>
    </row>
    <row r="8" spans="1:15" ht="12.75">
      <c r="A8" s="137"/>
      <c r="B8" s="183"/>
      <c r="C8" s="175"/>
      <c r="D8" s="176"/>
      <c r="E8" s="147">
        <f>C8*D8/100</f>
        <v>0</v>
      </c>
      <c r="F8" s="179"/>
      <c r="G8" s="147">
        <f>C8*F8/100</f>
        <v>0</v>
      </c>
      <c r="H8" s="179"/>
      <c r="I8" s="147">
        <f>C8*H8/100</f>
        <v>0</v>
      </c>
      <c r="J8" s="179"/>
      <c r="K8" s="147">
        <f>C8*J8/100</f>
        <v>0</v>
      </c>
      <c r="L8" s="179"/>
      <c r="M8" s="147">
        <f>C8*L8/100</f>
        <v>0</v>
      </c>
      <c r="N8" s="179"/>
      <c r="O8" s="138">
        <f>C8*N8/100</f>
        <v>0</v>
      </c>
    </row>
    <row r="9" spans="1:15" ht="12.75">
      <c r="A9" s="137"/>
      <c r="B9" s="183"/>
      <c r="C9" s="175"/>
      <c r="D9" s="176"/>
      <c r="E9" s="147"/>
      <c r="F9" s="179"/>
      <c r="G9" s="147"/>
      <c r="H9" s="179"/>
      <c r="I9" s="147"/>
      <c r="J9" s="179"/>
      <c r="K9" s="147"/>
      <c r="L9" s="179"/>
      <c r="M9" s="147"/>
      <c r="N9" s="179"/>
      <c r="O9" s="138"/>
    </row>
    <row r="10" spans="1:15" ht="12.75">
      <c r="A10" s="137"/>
      <c r="B10" s="183"/>
      <c r="C10" s="175"/>
      <c r="D10" s="176"/>
      <c r="E10" s="147">
        <f>C10*D10/100</f>
        <v>0</v>
      </c>
      <c r="F10" s="179"/>
      <c r="G10" s="147">
        <f>C10*F10/100</f>
        <v>0</v>
      </c>
      <c r="H10" s="179"/>
      <c r="I10" s="147">
        <f>C10*H10/100</f>
        <v>0</v>
      </c>
      <c r="J10" s="179"/>
      <c r="K10" s="147">
        <f>C10*J10/100</f>
        <v>0</v>
      </c>
      <c r="L10" s="179"/>
      <c r="M10" s="147">
        <f>C10*L10/100</f>
        <v>0</v>
      </c>
      <c r="N10" s="179"/>
      <c r="O10" s="138">
        <f>C10*N10/100</f>
        <v>0</v>
      </c>
    </row>
    <row r="11" spans="1:15" ht="12.75">
      <c r="A11" s="137"/>
      <c r="B11" s="183"/>
      <c r="C11" s="175"/>
      <c r="D11" s="176"/>
      <c r="E11" s="147">
        <f>C11*D11/100</f>
        <v>0</v>
      </c>
      <c r="F11" s="179"/>
      <c r="G11" s="147">
        <f>C11*F11/100</f>
        <v>0</v>
      </c>
      <c r="H11" s="179"/>
      <c r="I11" s="147">
        <f>C11*H11/100</f>
        <v>0</v>
      </c>
      <c r="J11" s="179"/>
      <c r="K11" s="147">
        <f>C11*J11/100</f>
        <v>0</v>
      </c>
      <c r="L11" s="179"/>
      <c r="M11" s="147">
        <f>C11*L11/100</f>
        <v>0</v>
      </c>
      <c r="N11" s="179"/>
      <c r="O11" s="138">
        <f>C11*N11/100</f>
        <v>0</v>
      </c>
    </row>
    <row r="12" spans="1:15" s="2" customFormat="1" ht="12.75">
      <c r="A12" s="135"/>
      <c r="B12" s="140" t="s">
        <v>75</v>
      </c>
      <c r="C12" s="144">
        <f>SUM(C13:C15)</f>
        <v>0</v>
      </c>
      <c r="D12" s="142"/>
      <c r="E12" s="146">
        <f>SUM(E13:E15)</f>
        <v>0</v>
      </c>
      <c r="F12" s="149"/>
      <c r="G12" s="146">
        <f>SUM(G13:G15)</f>
        <v>0</v>
      </c>
      <c r="H12" s="149"/>
      <c r="I12" s="146">
        <f>SUM(I13:I15)</f>
        <v>0</v>
      </c>
      <c r="J12" s="149"/>
      <c r="K12" s="146">
        <f>SUM(K13:K15)</f>
        <v>0</v>
      </c>
      <c r="L12" s="149"/>
      <c r="M12" s="146">
        <f>SUM(M13:M15)</f>
        <v>0</v>
      </c>
      <c r="N12" s="149"/>
      <c r="O12" s="136">
        <f>SUM(O13:O15)</f>
        <v>0</v>
      </c>
    </row>
    <row r="13" spans="1:15" ht="12.75">
      <c r="A13" s="137"/>
      <c r="B13" s="140"/>
      <c r="C13" s="175"/>
      <c r="D13" s="176"/>
      <c r="E13" s="147">
        <f>C13*D13/100</f>
        <v>0</v>
      </c>
      <c r="F13" s="179"/>
      <c r="G13" s="147">
        <f>C13*F13/100</f>
        <v>0</v>
      </c>
      <c r="H13" s="179"/>
      <c r="I13" s="147">
        <f>C13*H13/100</f>
        <v>0</v>
      </c>
      <c r="J13" s="179"/>
      <c r="K13" s="147">
        <f>C13*J13/100</f>
        <v>0</v>
      </c>
      <c r="L13" s="179"/>
      <c r="M13" s="147">
        <f>C13*L13/100</f>
        <v>0</v>
      </c>
      <c r="N13" s="179"/>
      <c r="O13" s="138">
        <f>C13*N13/100</f>
        <v>0</v>
      </c>
    </row>
    <row r="14" spans="1:15" ht="12.75">
      <c r="A14" s="137"/>
      <c r="B14" s="140"/>
      <c r="C14" s="175"/>
      <c r="D14" s="176"/>
      <c r="E14" s="147">
        <f>C14*D14/100</f>
        <v>0</v>
      </c>
      <c r="F14" s="179"/>
      <c r="G14" s="147">
        <f>C14*F14/100</f>
        <v>0</v>
      </c>
      <c r="H14" s="179"/>
      <c r="I14" s="147">
        <f>C14*H14/100</f>
        <v>0</v>
      </c>
      <c r="J14" s="179"/>
      <c r="K14" s="147">
        <f>C14*J14/100</f>
        <v>0</v>
      </c>
      <c r="L14" s="179"/>
      <c r="M14" s="147">
        <f>C14*L14/100</f>
        <v>0</v>
      </c>
      <c r="N14" s="179"/>
      <c r="O14" s="138">
        <f>C14*N14/100</f>
        <v>0</v>
      </c>
    </row>
    <row r="15" spans="1:15" ht="12.75">
      <c r="A15" s="139"/>
      <c r="B15" s="152"/>
      <c r="C15" s="177"/>
      <c r="D15" s="178"/>
      <c r="E15" s="147">
        <f>C15*D15/100</f>
        <v>0</v>
      </c>
      <c r="F15" s="180"/>
      <c r="G15" s="147">
        <f>C15*F15/100</f>
        <v>0</v>
      </c>
      <c r="H15" s="180"/>
      <c r="I15" s="147">
        <f>C15*H15/100</f>
        <v>0</v>
      </c>
      <c r="J15" s="180"/>
      <c r="K15" s="147">
        <f>C15*J15/100</f>
        <v>0</v>
      </c>
      <c r="L15" s="180"/>
      <c r="M15" s="147">
        <f>C15*L15/100</f>
        <v>0</v>
      </c>
      <c r="N15" s="180"/>
      <c r="O15" s="138">
        <f>C15*N15/100</f>
        <v>0</v>
      </c>
    </row>
    <row r="16" spans="1:15" s="1" customFormat="1" ht="12.75">
      <c r="A16" s="160"/>
      <c r="B16" s="161" t="s">
        <v>86</v>
      </c>
      <c r="C16" s="162">
        <f>C5+C12</f>
        <v>0</v>
      </c>
      <c r="D16" s="163"/>
      <c r="E16" s="164">
        <f>E12+E5</f>
        <v>0</v>
      </c>
      <c r="F16" s="165"/>
      <c r="G16" s="164">
        <f>G12+G5</f>
        <v>0</v>
      </c>
      <c r="H16" s="165"/>
      <c r="I16" s="164">
        <f>I12+I5</f>
        <v>0</v>
      </c>
      <c r="J16" s="165"/>
      <c r="K16" s="164">
        <f>K12+K5</f>
        <v>0</v>
      </c>
      <c r="L16" s="165"/>
      <c r="M16" s="164">
        <f>M12+M5</f>
        <v>0</v>
      </c>
      <c r="N16" s="165"/>
      <c r="O16" s="166">
        <f>O12+O5</f>
        <v>0</v>
      </c>
    </row>
    <row r="17" spans="1:15" ht="22.5" customHeight="1">
      <c r="A17" s="153" t="s">
        <v>77</v>
      </c>
      <c r="B17" s="154"/>
      <c r="C17" s="155"/>
      <c r="D17" s="156"/>
      <c r="E17" s="157"/>
      <c r="F17" s="158"/>
      <c r="G17" s="157"/>
      <c r="H17" s="158"/>
      <c r="I17" s="157"/>
      <c r="J17" s="158"/>
      <c r="K17" s="157"/>
      <c r="L17" s="158"/>
      <c r="M17" s="157"/>
      <c r="N17" s="158"/>
      <c r="O17" s="159"/>
    </row>
    <row r="18" spans="1:15" s="2" customFormat="1" ht="12.75">
      <c r="A18" s="135"/>
      <c r="B18" s="140" t="s">
        <v>78</v>
      </c>
      <c r="C18" s="144">
        <f>SUM(C19:C24)</f>
        <v>0</v>
      </c>
      <c r="D18" s="142"/>
      <c r="E18" s="146">
        <f aca="true" t="shared" si="0" ref="E18:K18">SUM(E19:E24)</f>
        <v>0</v>
      </c>
      <c r="F18" s="149"/>
      <c r="G18" s="146">
        <f t="shared" si="0"/>
        <v>0</v>
      </c>
      <c r="H18" s="149"/>
      <c r="I18" s="146">
        <f t="shared" si="0"/>
        <v>0</v>
      </c>
      <c r="J18" s="149"/>
      <c r="K18" s="146">
        <f t="shared" si="0"/>
        <v>0</v>
      </c>
      <c r="L18" s="149"/>
      <c r="M18" s="146">
        <f>SUM(M19:M24)</f>
        <v>0</v>
      </c>
      <c r="N18" s="149"/>
      <c r="O18" s="136">
        <f>SUM(O19:O24)</f>
        <v>0</v>
      </c>
    </row>
    <row r="19" spans="1:15" ht="12.75">
      <c r="A19" s="137"/>
      <c r="B19" s="184" t="s">
        <v>112</v>
      </c>
      <c r="C19" s="175"/>
      <c r="D19" s="176"/>
      <c r="E19" s="147">
        <f aca="true" t="shared" si="1" ref="E19:E24">C19*D19/100</f>
        <v>0</v>
      </c>
      <c r="F19" s="179"/>
      <c r="G19" s="147">
        <f aca="true" t="shared" si="2" ref="G19:G24">C19*F19/100</f>
        <v>0</v>
      </c>
      <c r="H19" s="179"/>
      <c r="I19" s="147">
        <f aca="true" t="shared" si="3" ref="I19:I24">C19*H19/100</f>
        <v>0</v>
      </c>
      <c r="J19" s="179"/>
      <c r="K19" s="147">
        <f aca="true" t="shared" si="4" ref="K19:K24">C19*J19/100</f>
        <v>0</v>
      </c>
      <c r="L19" s="179"/>
      <c r="M19" s="147">
        <f aca="true" t="shared" si="5" ref="M19:M24">C19*L19/100</f>
        <v>0</v>
      </c>
      <c r="N19" s="179"/>
      <c r="O19" s="138">
        <f aca="true" t="shared" si="6" ref="O19:O24">C19*N19/100</f>
        <v>0</v>
      </c>
    </row>
    <row r="20" spans="1:15" ht="12.75">
      <c r="A20" s="137"/>
      <c r="B20" s="409" t="s">
        <v>3</v>
      </c>
      <c r="C20" s="175"/>
      <c r="D20" s="176"/>
      <c r="E20" s="147">
        <f t="shared" si="1"/>
        <v>0</v>
      </c>
      <c r="F20" s="179"/>
      <c r="G20" s="147">
        <f t="shared" si="2"/>
        <v>0</v>
      </c>
      <c r="H20" s="179"/>
      <c r="I20" s="147">
        <f t="shared" si="3"/>
        <v>0</v>
      </c>
      <c r="J20" s="179"/>
      <c r="K20" s="147">
        <f t="shared" si="4"/>
        <v>0</v>
      </c>
      <c r="L20" s="179"/>
      <c r="M20" s="147">
        <f t="shared" si="5"/>
        <v>0</v>
      </c>
      <c r="N20" s="179"/>
      <c r="O20" s="138">
        <f t="shared" si="6"/>
        <v>0</v>
      </c>
    </row>
    <row r="21" spans="1:15" ht="12.75">
      <c r="A21" s="137"/>
      <c r="B21" s="184" t="s">
        <v>133</v>
      </c>
      <c r="C21" s="175"/>
      <c r="D21" s="176"/>
      <c r="E21" s="147">
        <f t="shared" si="1"/>
        <v>0</v>
      </c>
      <c r="F21" s="179"/>
      <c r="G21" s="147">
        <f t="shared" si="2"/>
        <v>0</v>
      </c>
      <c r="H21" s="179"/>
      <c r="I21" s="147">
        <f t="shared" si="3"/>
        <v>0</v>
      </c>
      <c r="J21" s="179"/>
      <c r="K21" s="147">
        <f t="shared" si="4"/>
        <v>0</v>
      </c>
      <c r="L21" s="179"/>
      <c r="M21" s="147">
        <f t="shared" si="5"/>
        <v>0</v>
      </c>
      <c r="N21" s="179"/>
      <c r="O21" s="138">
        <f t="shared" si="6"/>
        <v>0</v>
      </c>
    </row>
    <row r="22" spans="1:15" ht="12.75">
      <c r="A22" s="137"/>
      <c r="B22" s="184" t="s">
        <v>3</v>
      </c>
      <c r="C22" s="175"/>
      <c r="D22" s="176"/>
      <c r="E22" s="147">
        <f t="shared" si="1"/>
        <v>0</v>
      </c>
      <c r="F22" s="179"/>
      <c r="G22" s="147">
        <f t="shared" si="2"/>
        <v>0</v>
      </c>
      <c r="H22" s="179"/>
      <c r="I22" s="147">
        <f t="shared" si="3"/>
        <v>0</v>
      </c>
      <c r="J22" s="179"/>
      <c r="K22" s="147">
        <f t="shared" si="4"/>
        <v>0</v>
      </c>
      <c r="L22" s="179"/>
      <c r="M22" s="147">
        <f t="shared" si="5"/>
        <v>0</v>
      </c>
      <c r="N22" s="179"/>
      <c r="O22" s="138">
        <f t="shared" si="6"/>
        <v>0</v>
      </c>
    </row>
    <row r="23" spans="1:15" ht="12.75">
      <c r="A23" s="137"/>
      <c r="B23" s="184"/>
      <c r="C23" s="175"/>
      <c r="D23" s="176"/>
      <c r="E23" s="147">
        <f t="shared" si="1"/>
        <v>0</v>
      </c>
      <c r="F23" s="179"/>
      <c r="G23" s="147">
        <f t="shared" si="2"/>
        <v>0</v>
      </c>
      <c r="H23" s="179"/>
      <c r="I23" s="147">
        <f t="shared" si="3"/>
        <v>0</v>
      </c>
      <c r="J23" s="179"/>
      <c r="K23" s="147">
        <f t="shared" si="4"/>
        <v>0</v>
      </c>
      <c r="L23" s="179"/>
      <c r="M23" s="147">
        <f t="shared" si="5"/>
        <v>0</v>
      </c>
      <c r="N23" s="179"/>
      <c r="O23" s="138">
        <f t="shared" si="6"/>
        <v>0</v>
      </c>
    </row>
    <row r="24" spans="1:15" ht="12.75">
      <c r="A24" s="137"/>
      <c r="B24" s="184"/>
      <c r="C24" s="175"/>
      <c r="D24" s="176"/>
      <c r="E24" s="147">
        <f t="shared" si="1"/>
        <v>0</v>
      </c>
      <c r="F24" s="179"/>
      <c r="G24" s="147">
        <f t="shared" si="2"/>
        <v>0</v>
      </c>
      <c r="H24" s="179"/>
      <c r="I24" s="147">
        <f t="shared" si="3"/>
        <v>0</v>
      </c>
      <c r="J24" s="179"/>
      <c r="K24" s="147">
        <f t="shared" si="4"/>
        <v>0</v>
      </c>
      <c r="L24" s="179"/>
      <c r="M24" s="147">
        <f t="shared" si="5"/>
        <v>0</v>
      </c>
      <c r="N24" s="179"/>
      <c r="O24" s="138">
        <f t="shared" si="6"/>
        <v>0</v>
      </c>
    </row>
    <row r="25" spans="1:15" s="2" customFormat="1" ht="12.75">
      <c r="A25" s="135"/>
      <c r="B25" s="140" t="s">
        <v>79</v>
      </c>
      <c r="C25" s="144">
        <f>SUM(C26:C30)</f>
        <v>0</v>
      </c>
      <c r="D25" s="142"/>
      <c r="E25" s="146">
        <f>SUM(E26:E30)</f>
        <v>0</v>
      </c>
      <c r="F25" s="149"/>
      <c r="G25" s="146">
        <f>SUM(G26:G30)</f>
        <v>0</v>
      </c>
      <c r="H25" s="149"/>
      <c r="I25" s="146">
        <f>SUM(I26:I30)</f>
        <v>0</v>
      </c>
      <c r="J25" s="149"/>
      <c r="K25" s="146">
        <f>SUM(K26:K30)</f>
        <v>0</v>
      </c>
      <c r="L25" s="149"/>
      <c r="M25" s="146">
        <f>SUM(M26:M30)</f>
        <v>0</v>
      </c>
      <c r="N25" s="149"/>
      <c r="O25" s="136">
        <f>SUM(O26:O30)</f>
        <v>0</v>
      </c>
    </row>
    <row r="26" spans="1:16" ht="12.75">
      <c r="A26" s="137"/>
      <c r="B26" s="390" t="s">
        <v>113</v>
      </c>
      <c r="C26" s="185"/>
      <c r="D26" s="186"/>
      <c r="E26" s="187">
        <f>Investitionsplan!F22</f>
        <v>0</v>
      </c>
      <c r="F26" s="188"/>
      <c r="G26" s="187">
        <f>Investitionsplan!G22</f>
        <v>0</v>
      </c>
      <c r="H26" s="188"/>
      <c r="I26" s="187">
        <f>Investitionsplan!H22</f>
        <v>0</v>
      </c>
      <c r="J26" s="188"/>
      <c r="K26" s="187">
        <f>Investitionsplan!I22</f>
        <v>0</v>
      </c>
      <c r="L26" s="188"/>
      <c r="M26" s="187">
        <f>Investitionsplan!J22</f>
        <v>0</v>
      </c>
      <c r="N26" s="188"/>
      <c r="O26" s="189">
        <f>Investitionsplan!K22</f>
        <v>0</v>
      </c>
      <c r="P26" t="s">
        <v>39</v>
      </c>
    </row>
    <row r="27" spans="1:15" ht="12.75">
      <c r="A27" s="137"/>
      <c r="B27" s="409" t="s">
        <v>150</v>
      </c>
      <c r="C27" s="175"/>
      <c r="D27" s="176"/>
      <c r="E27" s="147">
        <f>C27*D27/100</f>
        <v>0</v>
      </c>
      <c r="F27" s="179"/>
      <c r="G27" s="147">
        <f>C27*F27/100</f>
        <v>0</v>
      </c>
      <c r="H27" s="179"/>
      <c r="I27" s="147">
        <f>C27*H27/100</f>
        <v>0</v>
      </c>
      <c r="J27" s="179"/>
      <c r="K27" s="147">
        <f>C27*J27/100</f>
        <v>0</v>
      </c>
      <c r="L27" s="179"/>
      <c r="M27" s="147">
        <f>C27*L27/100</f>
        <v>0</v>
      </c>
      <c r="N27" s="179"/>
      <c r="O27" s="138">
        <f>C27*N27/100</f>
        <v>0</v>
      </c>
    </row>
    <row r="28" spans="1:15" ht="12.75">
      <c r="A28" s="137"/>
      <c r="B28" s="409" t="s">
        <v>152</v>
      </c>
      <c r="C28" s="175"/>
      <c r="D28" s="176"/>
      <c r="E28" s="147">
        <f>C28*D28/100</f>
        <v>0</v>
      </c>
      <c r="F28" s="179"/>
      <c r="G28" s="147">
        <f>C28*F28/100</f>
        <v>0</v>
      </c>
      <c r="H28" s="179"/>
      <c r="I28" s="147">
        <f>C28*H28/100</f>
        <v>0</v>
      </c>
      <c r="J28" s="179"/>
      <c r="K28" s="147">
        <f>C28*J28/100</f>
        <v>0</v>
      </c>
      <c r="L28" s="179"/>
      <c r="M28" s="147">
        <f>C28*L28/100</f>
        <v>0</v>
      </c>
      <c r="N28" s="179"/>
      <c r="O28" s="138">
        <f>C28*N28/100</f>
        <v>0</v>
      </c>
    </row>
    <row r="29" spans="1:15" ht="12.75">
      <c r="A29" s="137"/>
      <c r="B29" s="409" t="s">
        <v>157</v>
      </c>
      <c r="C29" s="175"/>
      <c r="D29" s="176"/>
      <c r="E29" s="147">
        <f>C29*D29/100</f>
        <v>0</v>
      </c>
      <c r="F29" s="179"/>
      <c r="G29" s="147">
        <f>C29*F29/100</f>
        <v>0</v>
      </c>
      <c r="H29" s="179"/>
      <c r="I29" s="147">
        <f>C29*H29/100</f>
        <v>0</v>
      </c>
      <c r="J29" s="179"/>
      <c r="K29" s="147">
        <f>C29*J29/100</f>
        <v>0</v>
      </c>
      <c r="L29" s="179"/>
      <c r="M29" s="147">
        <f>C29*L29/100</f>
        <v>0</v>
      </c>
      <c r="N29" s="179"/>
      <c r="O29" s="138">
        <f>C29*N29/100</f>
        <v>0</v>
      </c>
    </row>
    <row r="30" spans="1:15" ht="12.75">
      <c r="A30" s="139"/>
      <c r="B30" s="184"/>
      <c r="C30" s="177"/>
      <c r="D30" s="178"/>
      <c r="E30" s="147">
        <f>C30*D30/100</f>
        <v>0</v>
      </c>
      <c r="F30" s="180"/>
      <c r="G30" s="147">
        <f>C30*F30/100</f>
        <v>0</v>
      </c>
      <c r="H30" s="180"/>
      <c r="I30" s="147">
        <f>C30*H30/100</f>
        <v>0</v>
      </c>
      <c r="J30" s="180"/>
      <c r="K30" s="147">
        <f>C30*J30/100</f>
        <v>0</v>
      </c>
      <c r="L30" s="180"/>
      <c r="M30" s="147">
        <f>C30*L30/100</f>
        <v>0</v>
      </c>
      <c r="N30" s="180"/>
      <c r="O30" s="138">
        <f>C30*N30/100</f>
        <v>0</v>
      </c>
    </row>
    <row r="31" spans="1:15" s="1" customFormat="1" ht="12.75">
      <c r="A31" s="8"/>
      <c r="B31" s="167" t="s">
        <v>86</v>
      </c>
      <c r="C31" s="162">
        <f>C25+C18</f>
        <v>0</v>
      </c>
      <c r="D31" s="168"/>
      <c r="E31" s="169">
        <f aca="true" t="shared" si="7" ref="E31:K31">E25+E18</f>
        <v>0</v>
      </c>
      <c r="F31" s="15"/>
      <c r="G31" s="169">
        <f t="shared" si="7"/>
        <v>0</v>
      </c>
      <c r="H31" s="168"/>
      <c r="I31" s="169">
        <f t="shared" si="7"/>
        <v>0</v>
      </c>
      <c r="J31" s="15"/>
      <c r="K31" s="169">
        <f t="shared" si="7"/>
        <v>0</v>
      </c>
      <c r="L31" s="168"/>
      <c r="M31" s="169">
        <f>M25+M18</f>
        <v>0</v>
      </c>
      <c r="N31" s="168"/>
      <c r="O31" s="166">
        <f>O25+O18</f>
        <v>0</v>
      </c>
    </row>
    <row r="32" spans="1:15" s="1" customFormat="1" ht="13.5" thickBot="1">
      <c r="A32" s="4" t="s">
        <v>15</v>
      </c>
      <c r="B32" s="5"/>
      <c r="C32" s="80">
        <f>C16-C31</f>
        <v>0</v>
      </c>
      <c r="D32" s="26"/>
      <c r="E32" s="150">
        <f>E16-E31</f>
        <v>0</v>
      </c>
      <c r="F32" s="26"/>
      <c r="G32" s="150">
        <f>G16-G31</f>
        <v>0</v>
      </c>
      <c r="H32" s="26"/>
      <c r="I32" s="150">
        <f>I16-I31</f>
        <v>0</v>
      </c>
      <c r="J32" s="12"/>
      <c r="K32" s="150">
        <f>K16-K31</f>
        <v>0</v>
      </c>
      <c r="L32" s="26"/>
      <c r="M32" s="150">
        <f>M16-M31</f>
        <v>0</v>
      </c>
      <c r="N32" s="26"/>
      <c r="O32" s="151">
        <f>O16-O31</f>
        <v>0</v>
      </c>
    </row>
    <row r="34" ht="12.75">
      <c r="A34" s="1" t="s">
        <v>121</v>
      </c>
    </row>
    <row r="35" spans="2:3" ht="12.75">
      <c r="B35" s="1" t="s">
        <v>118</v>
      </c>
      <c r="C35" s="1"/>
    </row>
    <row r="36" ht="12.75">
      <c r="B36" t="s">
        <v>122</v>
      </c>
    </row>
    <row r="38" ht="12.75">
      <c r="B38" t="s">
        <v>123</v>
      </c>
    </row>
    <row r="39" ht="12.75">
      <c r="B39" t="s">
        <v>134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&amp;L&amp;"Arial,Fett"&amp;12Einnahmen- und Ausgabenentwicklung Variante 1&amp;RVorabklärung Projekt: ..................................</oddHeader>
    <oddFooter>&amp;LArbeitsvorlage für die Vorabklärung von QuNaV-Projekten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3.57421875" style="0" customWidth="1"/>
    <col min="2" max="2" width="42.00390625" style="0" customWidth="1"/>
    <col min="3" max="8" width="12.7109375" style="0" customWidth="1"/>
    <col min="9" max="9" width="19.00390625" style="0" customWidth="1"/>
  </cols>
  <sheetData>
    <row r="1" spans="1:8" s="1" customFormat="1" ht="12.75">
      <c r="A1" s="90"/>
      <c r="B1" s="35"/>
      <c r="C1" s="358" t="s">
        <v>19</v>
      </c>
      <c r="D1" s="360" t="s">
        <v>20</v>
      </c>
      <c r="E1" s="360" t="s">
        <v>21</v>
      </c>
      <c r="F1" s="360" t="s">
        <v>6</v>
      </c>
      <c r="G1" s="360" t="s">
        <v>18</v>
      </c>
      <c r="H1" s="195" t="s">
        <v>97</v>
      </c>
    </row>
    <row r="2" spans="1:8" s="2" customFormat="1" ht="12.75">
      <c r="A2" s="40"/>
      <c r="B2" s="377"/>
      <c r="C2" s="359" t="s">
        <v>22</v>
      </c>
      <c r="D2" s="41" t="s">
        <v>11</v>
      </c>
      <c r="E2" s="41" t="s">
        <v>11</v>
      </c>
      <c r="F2" s="41" t="s">
        <v>11</v>
      </c>
      <c r="G2" s="41" t="s">
        <v>11</v>
      </c>
      <c r="H2" s="42" t="s">
        <v>11</v>
      </c>
    </row>
    <row r="3" spans="1:8" ht="22.5" customHeight="1">
      <c r="A3" s="361" t="s">
        <v>73</v>
      </c>
      <c r="B3" s="368"/>
      <c r="C3" s="362"/>
      <c r="D3" s="170"/>
      <c r="E3" s="170"/>
      <c r="F3" s="170"/>
      <c r="G3" s="170"/>
      <c r="H3" s="171"/>
    </row>
    <row r="4" spans="1:8" s="2" customFormat="1" ht="12.75">
      <c r="A4" s="102"/>
      <c r="B4" s="369" t="s">
        <v>74</v>
      </c>
      <c r="C4" s="363">
        <f aca="true" t="shared" si="0" ref="C4:H4">SUM(C5:C10)</f>
        <v>0</v>
      </c>
      <c r="D4" s="106">
        <f t="shared" si="0"/>
        <v>0</v>
      </c>
      <c r="E4" s="106">
        <f t="shared" si="0"/>
        <v>0</v>
      </c>
      <c r="F4" s="106">
        <f t="shared" si="0"/>
        <v>0</v>
      </c>
      <c r="G4" s="106">
        <f t="shared" si="0"/>
        <v>0</v>
      </c>
      <c r="H4" s="104">
        <f t="shared" si="0"/>
        <v>0</v>
      </c>
    </row>
    <row r="5" spans="1:8" ht="12.75">
      <c r="A5" s="98"/>
      <c r="B5" s="415" t="s">
        <v>151</v>
      </c>
      <c r="C5" s="364"/>
      <c r="D5" s="191"/>
      <c r="E5" s="191"/>
      <c r="F5" s="191"/>
      <c r="G5" s="191"/>
      <c r="H5" s="192"/>
    </row>
    <row r="6" spans="1:8" ht="12.75">
      <c r="A6" s="98"/>
      <c r="B6" s="415"/>
      <c r="C6" s="364"/>
      <c r="D6" s="191"/>
      <c r="E6" s="364"/>
      <c r="F6" s="364"/>
      <c r="G6" s="364"/>
      <c r="H6" s="318"/>
    </row>
    <row r="7" spans="1:8" ht="12.75">
      <c r="A7" s="98"/>
      <c r="B7" s="415"/>
      <c r="C7" s="364"/>
      <c r="D7" s="191"/>
      <c r="E7" s="364"/>
      <c r="F7" s="364"/>
      <c r="G7" s="364"/>
      <c r="H7" s="318"/>
    </row>
    <row r="8" spans="1:8" ht="12.75">
      <c r="A8" s="98"/>
      <c r="B8" s="370"/>
      <c r="C8" s="364"/>
      <c r="D8" s="191"/>
      <c r="E8" s="191"/>
      <c r="F8" s="191"/>
      <c r="G8" s="191"/>
      <c r="H8" s="192"/>
    </row>
    <row r="9" spans="1:8" ht="12.75">
      <c r="A9" s="98"/>
      <c r="B9" s="370"/>
      <c r="C9" s="364"/>
      <c r="D9" s="191"/>
      <c r="E9" s="191"/>
      <c r="F9" s="191"/>
      <c r="G9" s="191"/>
      <c r="H9" s="192"/>
    </row>
    <row r="10" spans="1:8" ht="12.75">
      <c r="A10" s="98"/>
      <c r="B10" s="370"/>
      <c r="C10" s="364"/>
      <c r="D10" s="191"/>
      <c r="E10" s="191"/>
      <c r="F10" s="191"/>
      <c r="G10" s="191"/>
      <c r="H10" s="192"/>
    </row>
    <row r="11" spans="1:8" s="2" customFormat="1" ht="12.75">
      <c r="A11" s="102"/>
      <c r="B11" s="369" t="s">
        <v>75</v>
      </c>
      <c r="C11" s="363">
        <f aca="true" t="shared" si="1" ref="C11:H11">SUM(C12:C14)</f>
        <v>0</v>
      </c>
      <c r="D11" s="106">
        <f t="shared" si="1"/>
        <v>0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4">
        <f t="shared" si="1"/>
        <v>0</v>
      </c>
    </row>
    <row r="12" spans="1:8" ht="12.75">
      <c r="A12" s="98"/>
      <c r="B12" s="371"/>
      <c r="C12" s="364"/>
      <c r="D12" s="191"/>
      <c r="E12" s="191"/>
      <c r="F12" s="191"/>
      <c r="G12" s="191"/>
      <c r="H12" s="192"/>
    </row>
    <row r="13" spans="1:8" ht="12.75">
      <c r="A13" s="98"/>
      <c r="B13" s="371"/>
      <c r="C13" s="364"/>
      <c r="D13" s="191"/>
      <c r="E13" s="191"/>
      <c r="F13" s="191"/>
      <c r="G13" s="191"/>
      <c r="H13" s="192"/>
    </row>
    <row r="14" spans="1:8" ht="12.75">
      <c r="A14" s="125"/>
      <c r="B14" s="372"/>
      <c r="C14" s="365"/>
      <c r="D14" s="193"/>
      <c r="E14" s="193"/>
      <c r="F14" s="193"/>
      <c r="G14" s="193"/>
      <c r="H14" s="194"/>
    </row>
    <row r="15" spans="1:8" s="1" customFormat="1" ht="12.75">
      <c r="A15" s="8"/>
      <c r="B15" s="373" t="s">
        <v>86</v>
      </c>
      <c r="C15" s="366">
        <f aca="true" t="shared" si="2" ref="C15:H15">C11+C4</f>
        <v>0</v>
      </c>
      <c r="D15" s="172">
        <f t="shared" si="2"/>
        <v>0</v>
      </c>
      <c r="E15" s="172">
        <f t="shared" si="2"/>
        <v>0</v>
      </c>
      <c r="F15" s="172">
        <f t="shared" si="2"/>
        <v>0</v>
      </c>
      <c r="G15" s="172">
        <f t="shared" si="2"/>
        <v>0</v>
      </c>
      <c r="H15" s="16">
        <f t="shared" si="2"/>
        <v>0</v>
      </c>
    </row>
    <row r="16" spans="1:8" ht="22.5" customHeight="1">
      <c r="A16" s="126" t="s">
        <v>77</v>
      </c>
      <c r="B16" s="374"/>
      <c r="C16" s="362"/>
      <c r="D16" s="170"/>
      <c r="E16" s="170"/>
      <c r="F16" s="170"/>
      <c r="G16" s="170"/>
      <c r="H16" s="171"/>
    </row>
    <row r="17" spans="1:8" s="2" customFormat="1" ht="12.75">
      <c r="A17" s="102"/>
      <c r="B17" s="369" t="s">
        <v>78</v>
      </c>
      <c r="C17" s="363">
        <f aca="true" t="shared" si="3" ref="C17:H17">SUM(C18:C23)</f>
        <v>0</v>
      </c>
      <c r="D17" s="106">
        <f t="shared" si="3"/>
        <v>0</v>
      </c>
      <c r="E17" s="106">
        <f t="shared" si="3"/>
        <v>0</v>
      </c>
      <c r="F17" s="106">
        <f t="shared" si="3"/>
        <v>0</v>
      </c>
      <c r="G17" s="106">
        <f t="shared" si="3"/>
        <v>0</v>
      </c>
      <c r="H17" s="104">
        <f t="shared" si="3"/>
        <v>0</v>
      </c>
    </row>
    <row r="18" spans="1:8" ht="12.75">
      <c r="A18" s="98"/>
      <c r="B18" s="376" t="s">
        <v>112</v>
      </c>
      <c r="C18" s="364"/>
      <c r="D18" s="191"/>
      <c r="E18" s="191"/>
      <c r="F18" s="191"/>
      <c r="G18" s="191"/>
      <c r="H18" s="192"/>
    </row>
    <row r="19" spans="1:8" ht="12.75">
      <c r="A19" s="98"/>
      <c r="B19" s="411" t="s">
        <v>133</v>
      </c>
      <c r="C19" s="364"/>
      <c r="D19" s="191"/>
      <c r="E19" s="191"/>
      <c r="F19" s="191"/>
      <c r="G19" s="191"/>
      <c r="H19" s="192"/>
    </row>
    <row r="20" spans="1:8" ht="12.75">
      <c r="A20" s="98"/>
      <c r="B20" s="376"/>
      <c r="C20" s="364"/>
      <c r="D20" s="191"/>
      <c r="E20" s="191"/>
      <c r="F20" s="191"/>
      <c r="G20" s="191"/>
      <c r="H20" s="192"/>
    </row>
    <row r="21" spans="1:8" ht="12.75">
      <c r="A21" s="98"/>
      <c r="B21" s="376"/>
      <c r="C21" s="364"/>
      <c r="D21" s="364"/>
      <c r="E21" s="364"/>
      <c r="F21" s="364"/>
      <c r="G21" s="365"/>
      <c r="H21" s="192"/>
    </row>
    <row r="22" spans="1:8" ht="12.75">
      <c r="A22" s="98"/>
      <c r="B22" s="376"/>
      <c r="C22" s="364"/>
      <c r="D22" s="191"/>
      <c r="E22" s="191"/>
      <c r="F22" s="191"/>
      <c r="G22" s="191"/>
      <c r="H22" s="192"/>
    </row>
    <row r="23" spans="1:8" ht="12.75">
      <c r="A23" s="98"/>
      <c r="B23" s="405"/>
      <c r="C23" s="364"/>
      <c r="D23" s="191"/>
      <c r="E23" s="191"/>
      <c r="F23" s="191"/>
      <c r="G23" s="191"/>
      <c r="H23" s="192"/>
    </row>
    <row r="24" spans="1:8" s="2" customFormat="1" ht="12.75">
      <c r="A24" s="102"/>
      <c r="B24" s="369" t="s">
        <v>79</v>
      </c>
      <c r="C24" s="363">
        <f aca="true" t="shared" si="4" ref="C24:H24">SUM(C25:C30)</f>
        <v>0</v>
      </c>
      <c r="D24" s="106">
        <f t="shared" si="4"/>
        <v>0</v>
      </c>
      <c r="E24" s="106">
        <f t="shared" si="4"/>
        <v>0</v>
      </c>
      <c r="F24" s="106">
        <f t="shared" si="4"/>
        <v>0</v>
      </c>
      <c r="G24" s="106">
        <f t="shared" si="4"/>
        <v>0</v>
      </c>
      <c r="H24" s="104">
        <f t="shared" si="4"/>
        <v>0</v>
      </c>
    </row>
    <row r="25" spans="1:9" ht="12.75">
      <c r="A25" s="98"/>
      <c r="B25" s="375" t="s">
        <v>113</v>
      </c>
      <c r="C25" s="367">
        <f>Investitionsplan!F22</f>
        <v>0</v>
      </c>
      <c r="D25" s="190">
        <f>Investitionsplan!G22</f>
        <v>0</v>
      </c>
      <c r="E25" s="190">
        <f>Investitionsplan!H22</f>
        <v>0</v>
      </c>
      <c r="F25" s="190">
        <f>Investitionsplan!I22</f>
        <v>0</v>
      </c>
      <c r="G25" s="190">
        <f>Investitionsplan!J22</f>
        <v>0</v>
      </c>
      <c r="H25" s="319">
        <f>Investitionsplan!K22</f>
        <v>0</v>
      </c>
      <c r="I25" t="s">
        <v>39</v>
      </c>
    </row>
    <row r="26" spans="1:8" ht="12.75">
      <c r="A26" s="98"/>
      <c r="B26" s="411" t="s">
        <v>150</v>
      </c>
      <c r="C26" s="364"/>
      <c r="D26" s="364"/>
      <c r="E26" s="364"/>
      <c r="F26" s="364"/>
      <c r="G26" s="365"/>
      <c r="H26" s="192"/>
    </row>
    <row r="27" spans="1:8" ht="12.75">
      <c r="A27" s="98"/>
      <c r="B27" s="376" t="s">
        <v>146</v>
      </c>
      <c r="C27" s="364"/>
      <c r="D27" s="191"/>
      <c r="E27" s="191"/>
      <c r="F27" s="191"/>
      <c r="G27" s="191"/>
      <c r="H27" s="318"/>
    </row>
    <row r="28" spans="1:8" ht="12.75">
      <c r="A28" s="98"/>
      <c r="B28" s="412" t="s">
        <v>158</v>
      </c>
      <c r="C28" s="364"/>
      <c r="D28" s="191"/>
      <c r="E28" s="191"/>
      <c r="F28" s="191"/>
      <c r="G28" s="191"/>
      <c r="H28" s="318"/>
    </row>
    <row r="29" spans="1:8" ht="12.75">
      <c r="A29" s="98"/>
      <c r="B29" s="412"/>
      <c r="C29" s="364"/>
      <c r="D29" s="191"/>
      <c r="E29" s="191"/>
      <c r="F29" s="191"/>
      <c r="G29" s="191"/>
      <c r="H29" s="318"/>
    </row>
    <row r="30" spans="1:8" ht="12.75">
      <c r="A30" s="125"/>
      <c r="B30" s="412"/>
      <c r="C30" s="364"/>
      <c r="D30" s="191"/>
      <c r="E30" s="191"/>
      <c r="F30" s="191"/>
      <c r="G30" s="191"/>
      <c r="H30" s="318"/>
    </row>
    <row r="31" spans="1:8" s="1" customFormat="1" ht="12.75">
      <c r="A31" s="8"/>
      <c r="B31" s="373" t="s">
        <v>86</v>
      </c>
      <c r="C31" s="366">
        <f aca="true" t="shared" si="5" ref="C31:H31">C24+C17</f>
        <v>0</v>
      </c>
      <c r="D31" s="172">
        <f t="shared" si="5"/>
        <v>0</v>
      </c>
      <c r="E31" s="172">
        <f t="shared" si="5"/>
        <v>0</v>
      </c>
      <c r="F31" s="172">
        <f t="shared" si="5"/>
        <v>0</v>
      </c>
      <c r="G31" s="172">
        <f t="shared" si="5"/>
        <v>0</v>
      </c>
      <c r="H31" s="16">
        <f t="shared" si="5"/>
        <v>0</v>
      </c>
    </row>
    <row r="32" spans="1:8" s="1" customFormat="1" ht="13.5" thickBot="1">
      <c r="A32" s="4" t="s">
        <v>15</v>
      </c>
      <c r="B32" s="173"/>
      <c r="C32" s="26">
        <f aca="true" t="shared" si="6" ref="C32:H32">C15-C31</f>
        <v>0</v>
      </c>
      <c r="D32" s="174">
        <f t="shared" si="6"/>
        <v>0</v>
      </c>
      <c r="E32" s="174">
        <f t="shared" si="6"/>
        <v>0</v>
      </c>
      <c r="F32" s="174">
        <f t="shared" si="6"/>
        <v>0</v>
      </c>
      <c r="G32" s="174">
        <f t="shared" si="6"/>
        <v>0</v>
      </c>
      <c r="H32" s="27">
        <f t="shared" si="6"/>
        <v>0</v>
      </c>
    </row>
    <row r="34" ht="12.75">
      <c r="A34" s="1" t="s">
        <v>121</v>
      </c>
    </row>
    <row r="35" spans="2:3" ht="12.75">
      <c r="B35" s="1" t="s">
        <v>118</v>
      </c>
      <c r="C35" s="1"/>
    </row>
    <row r="36" ht="12.75">
      <c r="B36" t="s">
        <v>122</v>
      </c>
    </row>
    <row r="38" ht="12.75">
      <c r="B38" t="s">
        <v>125</v>
      </c>
    </row>
    <row r="39" ht="12.75">
      <c r="B39" t="s">
        <v>124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&amp;L&amp;"Arial,Fett"&amp;12Einnahmen- und Ausgabenentwicklung Variante 2&amp;RVorabklärung Projekt: ..................................</oddHeader>
    <oddFooter>&amp;LArbeitsvorlage für die Vorabklärung von QuNaV-Projekten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E2" sqref="E2:E4"/>
    </sheetView>
  </sheetViews>
  <sheetFormatPr defaultColWidth="11.421875" defaultRowHeight="12.75"/>
  <cols>
    <col min="1" max="1" width="11.421875" style="280" customWidth="1"/>
    <col min="3" max="3" width="15.140625" style="0" customWidth="1"/>
    <col min="4" max="4" width="5.421875" style="0" customWidth="1"/>
    <col min="5" max="5" width="10.00390625" style="0" bestFit="1" customWidth="1"/>
    <col min="12" max="12" width="6.28125" style="0" customWidth="1"/>
    <col min="13" max="13" width="11.57421875" style="0" customWidth="1"/>
  </cols>
  <sheetData>
    <row r="1" spans="1:16" s="219" customFormat="1" ht="26.25" customHeight="1">
      <c r="A1" s="257" t="s">
        <v>36</v>
      </c>
      <c r="B1" s="227"/>
      <c r="C1" s="227"/>
      <c r="D1" s="220"/>
      <c r="E1" s="221"/>
      <c r="F1" s="224" t="s">
        <v>19</v>
      </c>
      <c r="G1" s="225" t="s">
        <v>20</v>
      </c>
      <c r="H1" s="225" t="s">
        <v>21</v>
      </c>
      <c r="I1" s="225" t="s">
        <v>6</v>
      </c>
      <c r="J1" s="225" t="s">
        <v>18</v>
      </c>
      <c r="K1" s="226" t="s">
        <v>97</v>
      </c>
      <c r="L1" s="222" t="s">
        <v>138</v>
      </c>
      <c r="M1" s="426" t="s">
        <v>135</v>
      </c>
      <c r="N1" s="222">
        <f>IF(ISNUMBER(#REF!),+#REF!+1,"")</f>
      </c>
      <c r="O1" s="222"/>
      <c r="P1" s="222"/>
    </row>
    <row r="2" spans="1:16" ht="12.75">
      <c r="A2" s="235" t="s">
        <v>34</v>
      </c>
      <c r="B2" s="210"/>
      <c r="C2" s="381" t="s">
        <v>8</v>
      </c>
      <c r="D2" s="48" t="s">
        <v>11</v>
      </c>
      <c r="E2" s="198"/>
      <c r="F2" s="199">
        <f>E2</f>
        <v>0</v>
      </c>
      <c r="G2" s="200"/>
      <c r="H2" s="200"/>
      <c r="I2" s="200"/>
      <c r="J2" s="200"/>
      <c r="K2" s="201"/>
      <c r="L2" s="132" t="str">
        <f>IF(SUM(F2:K2)=E2,"OK","Fehler")</f>
        <v>OK</v>
      </c>
      <c r="M2" s="426"/>
      <c r="N2" s="28"/>
      <c r="O2" s="223"/>
      <c r="P2" s="223"/>
    </row>
    <row r="3" spans="1:16" ht="12.75">
      <c r="A3" s="211"/>
      <c r="B3" s="211"/>
      <c r="C3" s="379" t="s">
        <v>9</v>
      </c>
      <c r="D3" s="48" t="s">
        <v>10</v>
      </c>
      <c r="E3" s="202"/>
      <c r="F3" s="229">
        <f>F2*E3/100</f>
        <v>0</v>
      </c>
      <c r="G3" s="230">
        <f>(F2+G2)*E3/100</f>
        <v>0</v>
      </c>
      <c r="H3" s="230">
        <f>(F2+G2+H2)*E3/100</f>
        <v>0</v>
      </c>
      <c r="I3" s="230">
        <f>(F2+G2+H2+I2)*E3/100</f>
        <v>0</v>
      </c>
      <c r="J3" s="230">
        <f>(F2+G2+H2+I2+J2)*E3/100</f>
        <v>0</v>
      </c>
      <c r="K3" s="231">
        <f>SUM(F2:K2)*E3/100</f>
        <v>0</v>
      </c>
      <c r="L3" s="132"/>
      <c r="M3" s="426"/>
      <c r="N3" s="28"/>
      <c r="O3" s="28"/>
      <c r="P3" s="28"/>
    </row>
    <row r="4" spans="1:16" ht="12.75">
      <c r="A4" s="275" t="s">
        <v>7</v>
      </c>
      <c r="B4" s="196"/>
      <c r="C4" s="380" t="s">
        <v>12</v>
      </c>
      <c r="D4" s="50" t="s">
        <v>10</v>
      </c>
      <c r="E4" s="203"/>
      <c r="F4" s="232">
        <f>F2*E4/100</f>
        <v>0</v>
      </c>
      <c r="G4" s="233">
        <f>(F2+G2)*E4/100</f>
        <v>0</v>
      </c>
      <c r="H4" s="233">
        <f>(F2+G2+H2)*E4/100</f>
        <v>0</v>
      </c>
      <c r="I4" s="233">
        <f>(F2+G2+H2+I2)*E4/100</f>
        <v>0</v>
      </c>
      <c r="J4" s="233">
        <f>(F2+G2+H2+I2+J2)*E4/100</f>
        <v>0</v>
      </c>
      <c r="K4" s="234">
        <f>SUM(F2:K2)*E4/100</f>
        <v>0</v>
      </c>
      <c r="L4" s="132"/>
      <c r="M4" s="426"/>
      <c r="N4" s="28"/>
      <c r="O4" s="28"/>
      <c r="P4" s="28"/>
    </row>
    <row r="5" spans="1:16" ht="12.75">
      <c r="A5" s="235" t="s">
        <v>35</v>
      </c>
      <c r="B5" s="210"/>
      <c r="C5" s="379" t="s">
        <v>8</v>
      </c>
      <c r="D5" s="48" t="s">
        <v>11</v>
      </c>
      <c r="E5" s="198"/>
      <c r="F5" s="199"/>
      <c r="G5" s="200"/>
      <c r="H5" s="200"/>
      <c r="I5" s="200"/>
      <c r="J5" s="200"/>
      <c r="K5" s="201"/>
      <c r="L5" s="132" t="str">
        <f>IF(SUM(F5:K5)=E5,"OK","Fehler")</f>
        <v>OK</v>
      </c>
      <c r="M5" s="426"/>
      <c r="N5" s="28"/>
      <c r="O5" s="28"/>
      <c r="P5" s="28"/>
    </row>
    <row r="6" spans="1:16" ht="12.75">
      <c r="A6" s="274" t="s">
        <v>140</v>
      </c>
      <c r="B6" s="211"/>
      <c r="C6" s="379" t="s">
        <v>9</v>
      </c>
      <c r="D6" s="48" t="s">
        <v>10</v>
      </c>
      <c r="E6" s="202"/>
      <c r="F6" s="229">
        <f>F5*E6/100</f>
        <v>0</v>
      </c>
      <c r="G6" s="230">
        <f>(F5+G5)*E6/100</f>
        <v>0</v>
      </c>
      <c r="H6" s="230">
        <f>(F5+G5+H5)*E6/100</f>
        <v>0</v>
      </c>
      <c r="I6" s="230">
        <f>(F5+G5+H5+I5)*E6/100</f>
        <v>0</v>
      </c>
      <c r="J6" s="230">
        <f>(F5+G5+H5+I5+J5)*E6/100</f>
        <v>0</v>
      </c>
      <c r="K6" s="231">
        <f>SUM(F5:K5)*E6/100</f>
        <v>0</v>
      </c>
      <c r="L6" s="132"/>
      <c r="M6" s="426"/>
      <c r="N6" s="28"/>
      <c r="O6" s="28"/>
      <c r="P6" s="28"/>
    </row>
    <row r="7" spans="1:16" ht="12.75">
      <c r="A7" s="275" t="s">
        <v>7</v>
      </c>
      <c r="B7" s="196"/>
      <c r="C7" s="380" t="s">
        <v>12</v>
      </c>
      <c r="D7" s="50" t="s">
        <v>10</v>
      </c>
      <c r="E7" s="203"/>
      <c r="F7" s="232">
        <f>F5*E7/100</f>
        <v>0</v>
      </c>
      <c r="G7" s="233">
        <f>(F5+G5)*E7/100</f>
        <v>0</v>
      </c>
      <c r="H7" s="233">
        <f>(F5+G5+H5)*E7/100</f>
        <v>0</v>
      </c>
      <c r="I7" s="233">
        <f>(F5+G5+H5+I5)*E7/100</f>
        <v>0</v>
      </c>
      <c r="J7" s="233">
        <f>(F5+G5+H5+I5+J5)*E7/100</f>
        <v>0</v>
      </c>
      <c r="K7" s="234">
        <f>SUM(F5:K5)*E7/100</f>
        <v>0</v>
      </c>
      <c r="L7" s="132"/>
      <c r="M7" s="426"/>
      <c r="O7" s="28"/>
      <c r="P7" s="28"/>
    </row>
    <row r="8" spans="1:16" ht="12.75">
      <c r="A8" s="235" t="s">
        <v>114</v>
      </c>
      <c r="B8" s="210"/>
      <c r="C8" s="379" t="s">
        <v>8</v>
      </c>
      <c r="D8" s="48" t="s">
        <v>11</v>
      </c>
      <c r="E8" s="198"/>
      <c r="F8" s="199"/>
      <c r="G8" s="200"/>
      <c r="H8" s="200"/>
      <c r="I8" s="200"/>
      <c r="J8" s="200"/>
      <c r="K8" s="201"/>
      <c r="L8" s="132" t="str">
        <f>IF(SUM(F8:K8)=E8,"OK","Fehler")</f>
        <v>OK</v>
      </c>
      <c r="M8" s="426"/>
      <c r="O8" s="28"/>
      <c r="P8" s="28"/>
    </row>
    <row r="9" spans="1:16" ht="12.75">
      <c r="A9" s="274"/>
      <c r="B9" s="211"/>
      <c r="C9" s="379" t="s">
        <v>9</v>
      </c>
      <c r="D9" s="48" t="s">
        <v>10</v>
      </c>
      <c r="E9" s="202"/>
      <c r="F9" s="229">
        <f>F8*E9/100</f>
        <v>0</v>
      </c>
      <c r="G9" s="230">
        <f>(F8+G8)*E9/100</f>
        <v>0</v>
      </c>
      <c r="H9" s="230">
        <f>(F8+G8+H8)*E9/100</f>
        <v>0</v>
      </c>
      <c r="I9" s="230">
        <f>(F8+G8+H8+I8)*E9/100</f>
        <v>0</v>
      </c>
      <c r="J9" s="230">
        <f>(F8+G8+H8+I8+J8)*E9/100</f>
        <v>0</v>
      </c>
      <c r="K9" s="231">
        <f>SUM(F8:K8)*E9/100</f>
        <v>0</v>
      </c>
      <c r="L9" s="132"/>
      <c r="M9" s="426"/>
      <c r="O9" s="28"/>
      <c r="P9" s="28"/>
    </row>
    <row r="10" spans="1:16" ht="12.75">
      <c r="A10" s="275" t="s">
        <v>7</v>
      </c>
      <c r="B10" s="196"/>
      <c r="C10" s="380" t="s">
        <v>12</v>
      </c>
      <c r="D10" s="50" t="s">
        <v>10</v>
      </c>
      <c r="E10" s="203"/>
      <c r="F10" s="232">
        <f>F8*E10/100</f>
        <v>0</v>
      </c>
      <c r="G10" s="233">
        <f>(F8+G8)*E10/100</f>
        <v>0</v>
      </c>
      <c r="H10" s="233">
        <f>(F8+G8+H8)*E10/100</f>
        <v>0</v>
      </c>
      <c r="I10" s="233">
        <f>(F8+G8+H8+I8)*E10/100</f>
        <v>0</v>
      </c>
      <c r="J10" s="233">
        <f>(F8+G8+H8+I8+J8)*E10/100</f>
        <v>0</v>
      </c>
      <c r="K10" s="234">
        <f>SUM(F8:K8)*E10/100</f>
        <v>0</v>
      </c>
      <c r="L10" s="132"/>
      <c r="M10" s="426"/>
      <c r="O10" s="28"/>
      <c r="P10" s="28"/>
    </row>
    <row r="11" spans="1:16" ht="12.75">
      <c r="A11" s="235" t="s">
        <v>115</v>
      </c>
      <c r="B11" s="210"/>
      <c r="C11" s="379" t="s">
        <v>8</v>
      </c>
      <c r="D11" s="48" t="s">
        <v>11</v>
      </c>
      <c r="E11" s="198"/>
      <c r="F11" s="199"/>
      <c r="G11" s="200"/>
      <c r="H11" s="200"/>
      <c r="I11" s="200"/>
      <c r="J11" s="200"/>
      <c r="K11" s="201"/>
      <c r="L11" s="132" t="str">
        <f>IF(SUM(F11:K11)=E11,"OK","Fehler")</f>
        <v>OK</v>
      </c>
      <c r="M11" s="426"/>
      <c r="O11" s="28"/>
      <c r="P11" s="28"/>
    </row>
    <row r="12" spans="1:16" ht="12.75">
      <c r="A12" s="274"/>
      <c r="B12" s="211"/>
      <c r="C12" s="379" t="s">
        <v>9</v>
      </c>
      <c r="D12" s="48" t="s">
        <v>10</v>
      </c>
      <c r="E12" s="215"/>
      <c r="F12" s="229">
        <f>F11*E12/100</f>
        <v>0</v>
      </c>
      <c r="G12" s="230">
        <f>(F11+G11)*E12/100</f>
        <v>0</v>
      </c>
      <c r="H12" s="230">
        <f>(F11+G11+H11)*E12/100</f>
        <v>0</v>
      </c>
      <c r="I12" s="230">
        <f>(F11+G11+H11+I11)*E12/100</f>
        <v>0</v>
      </c>
      <c r="J12" s="230">
        <f>(F11+G11+H11+I11+J11)*E12/100</f>
        <v>0</v>
      </c>
      <c r="K12" s="231">
        <f>SUM(F11:K11)*E12/100</f>
        <v>0</v>
      </c>
      <c r="L12" s="132"/>
      <c r="M12" s="426"/>
      <c r="O12" s="28"/>
      <c r="P12" s="28"/>
    </row>
    <row r="13" spans="1:16" ht="12.75">
      <c r="A13" s="275" t="s">
        <v>7</v>
      </c>
      <c r="B13" s="196"/>
      <c r="C13" s="380" t="s">
        <v>12</v>
      </c>
      <c r="D13" s="50" t="s">
        <v>10</v>
      </c>
      <c r="E13" s="216"/>
      <c r="F13" s="232">
        <f>F11*E13/100</f>
        <v>0</v>
      </c>
      <c r="G13" s="233">
        <f>(F11+G11)*E13/100</f>
        <v>0</v>
      </c>
      <c r="H13" s="233">
        <f>(F11+G11+H11)*E13/100</f>
        <v>0</v>
      </c>
      <c r="I13" s="233">
        <f>(F11+G11+H11+I11)*E13/100</f>
        <v>0</v>
      </c>
      <c r="J13" s="233">
        <f>(F11+G11+H11+I11+J11)*E13/100</f>
        <v>0</v>
      </c>
      <c r="K13" s="234">
        <f>SUM(F11:K11)*E13/100</f>
        <v>0</v>
      </c>
      <c r="L13" s="132"/>
      <c r="M13" s="426"/>
      <c r="O13" s="28"/>
      <c r="P13" s="28"/>
    </row>
    <row r="14" spans="1:16" ht="12.75">
      <c r="A14" s="235" t="s">
        <v>116</v>
      </c>
      <c r="B14" s="210"/>
      <c r="C14" s="379" t="s">
        <v>8</v>
      </c>
      <c r="D14" s="48" t="s">
        <v>11</v>
      </c>
      <c r="E14" s="217"/>
      <c r="F14" s="212"/>
      <c r="G14" s="213"/>
      <c r="H14" s="213"/>
      <c r="I14" s="213"/>
      <c r="J14" s="213"/>
      <c r="K14" s="214"/>
      <c r="L14" s="132" t="str">
        <f>IF(SUM(F14:K14)=E14,"OK","Fehler")</f>
        <v>OK</v>
      </c>
      <c r="M14" s="426"/>
      <c r="O14" s="28"/>
      <c r="P14" s="28"/>
    </row>
    <row r="15" spans="1:16" ht="12.75">
      <c r="A15" s="274"/>
      <c r="B15" s="211"/>
      <c r="C15" s="379" t="s">
        <v>9</v>
      </c>
      <c r="D15" s="48" t="s">
        <v>10</v>
      </c>
      <c r="E15" s="215"/>
      <c r="F15" s="229">
        <f>F14*E15/100</f>
        <v>0</v>
      </c>
      <c r="G15" s="230">
        <f>(F14+G14)*E15/100</f>
        <v>0</v>
      </c>
      <c r="H15" s="230">
        <f>(F14+G14+H14)*E15/100</f>
        <v>0</v>
      </c>
      <c r="I15" s="230">
        <f>(F14+G14+H14+I14)*E15/100</f>
        <v>0</v>
      </c>
      <c r="J15" s="230">
        <f>(F14+G14+H14+I14+J14)*E15/100</f>
        <v>0</v>
      </c>
      <c r="K15" s="231">
        <f>SUM(F14:K14)*E15/100</f>
        <v>0</v>
      </c>
      <c r="L15" s="133"/>
      <c r="M15" s="426"/>
      <c r="O15" s="28"/>
      <c r="P15" s="28"/>
    </row>
    <row r="16" spans="1:16" ht="12.75">
      <c r="A16" s="275" t="s">
        <v>7</v>
      </c>
      <c r="B16" s="196"/>
      <c r="C16" s="380" t="s">
        <v>12</v>
      </c>
      <c r="D16" s="50" t="s">
        <v>10</v>
      </c>
      <c r="E16" s="216"/>
      <c r="F16" s="232">
        <f>F14*E16/100</f>
        <v>0</v>
      </c>
      <c r="G16" s="233">
        <f>(F14+G14)*E16/100</f>
        <v>0</v>
      </c>
      <c r="H16" s="233">
        <f>(F14+G14+H14)*E16/100</f>
        <v>0</v>
      </c>
      <c r="I16" s="233">
        <f>(F14+G14+H14+I14)*E16/100</f>
        <v>0</v>
      </c>
      <c r="J16" s="233">
        <f>(F14+G14+H14+I14+J14)*E16/100</f>
        <v>0</v>
      </c>
      <c r="K16" s="234">
        <f>SUM(F14:K14)*E16/100</f>
        <v>0</v>
      </c>
      <c r="L16" s="133"/>
      <c r="M16" s="426"/>
      <c r="O16" s="28"/>
      <c r="P16" s="28"/>
    </row>
    <row r="17" spans="1:16" ht="12.75">
      <c r="A17" s="235" t="s">
        <v>117</v>
      </c>
      <c r="B17" s="210"/>
      <c r="C17" s="379" t="s">
        <v>8</v>
      </c>
      <c r="D17" s="48" t="s">
        <v>11</v>
      </c>
      <c r="E17" s="217"/>
      <c r="F17" s="212"/>
      <c r="G17" s="213"/>
      <c r="H17" s="213"/>
      <c r="I17" s="213"/>
      <c r="J17" s="213"/>
      <c r="K17" s="214"/>
      <c r="L17" s="132" t="str">
        <f>IF(SUM(F17:K17)=E17,"OK","Fehler")</f>
        <v>OK</v>
      </c>
      <c r="M17" s="426"/>
      <c r="O17" s="28"/>
      <c r="P17" s="28"/>
    </row>
    <row r="18" spans="1:16" ht="12.75">
      <c r="A18" s="274"/>
      <c r="B18" s="211"/>
      <c r="C18" s="379" t="s">
        <v>9</v>
      </c>
      <c r="D18" s="48" t="s">
        <v>10</v>
      </c>
      <c r="E18" s="215"/>
      <c r="F18" s="229">
        <f>F17*E18/100</f>
        <v>0</v>
      </c>
      <c r="G18" s="230">
        <f>(F17+G17)*E18/100</f>
        <v>0</v>
      </c>
      <c r="H18" s="230">
        <f>(F17+G17+H17)*E18/100</f>
        <v>0</v>
      </c>
      <c r="I18" s="230">
        <f>(F17+G17+H17+I17)*E18/100</f>
        <v>0</v>
      </c>
      <c r="J18" s="230">
        <f>(F17+G17+H17+I17+J17)*E18/100</f>
        <v>0</v>
      </c>
      <c r="K18" s="231">
        <f>SUM(F17:K17)*E18/100</f>
        <v>0</v>
      </c>
      <c r="L18" s="133"/>
      <c r="M18" s="426"/>
      <c r="O18" s="28"/>
      <c r="P18" s="28"/>
    </row>
    <row r="19" spans="1:16" ht="13.5" thickBot="1">
      <c r="A19" s="276" t="s">
        <v>7</v>
      </c>
      <c r="B19" s="197"/>
      <c r="C19" s="384" t="s">
        <v>12</v>
      </c>
      <c r="D19" s="50" t="s">
        <v>10</v>
      </c>
      <c r="E19" s="218"/>
      <c r="F19" s="229">
        <f>F17*E19/100</f>
        <v>0</v>
      </c>
      <c r="G19" s="230">
        <f>(F17+G17)*E19/100</f>
        <v>0</v>
      </c>
      <c r="H19" s="230">
        <f>(F17+G17+H17)*E19/100</f>
        <v>0</v>
      </c>
      <c r="I19" s="230">
        <f>(F17+G17+H17+I17)*E19/100</f>
        <v>0</v>
      </c>
      <c r="J19" s="230">
        <f>(F17+G17+H17+I17+J17)*E19/100</f>
        <v>0</v>
      </c>
      <c r="K19" s="231">
        <f>SUM(F17:K17)*E19/100</f>
        <v>0</v>
      </c>
      <c r="L19" s="133"/>
      <c r="M19" s="426"/>
      <c r="O19" s="28"/>
      <c r="P19" s="28"/>
    </row>
    <row r="20" spans="1:16" ht="12.75">
      <c r="A20" s="277" t="s">
        <v>17</v>
      </c>
      <c r="B20" s="59"/>
      <c r="C20" s="387" t="s">
        <v>37</v>
      </c>
      <c r="D20" s="60"/>
      <c r="E20" s="282">
        <f aca="true" t="shared" si="0" ref="E20:K20">E2+E5+E8+E11+E14+E17</f>
        <v>0</v>
      </c>
      <c r="F20" s="207">
        <f t="shared" si="0"/>
        <v>0</v>
      </c>
      <c r="G20" s="208">
        <f t="shared" si="0"/>
        <v>0</v>
      </c>
      <c r="H20" s="208">
        <f t="shared" si="0"/>
        <v>0</v>
      </c>
      <c r="I20" s="208">
        <f t="shared" si="0"/>
        <v>0</v>
      </c>
      <c r="J20" s="208">
        <f t="shared" si="0"/>
        <v>0</v>
      </c>
      <c r="K20" s="209">
        <f t="shared" si="0"/>
        <v>0</v>
      </c>
      <c r="L20" s="132" t="str">
        <f>IF(SUM(F20:K20)=E20,"OK","Fehler")</f>
        <v>OK</v>
      </c>
      <c r="M20" s="426"/>
      <c r="O20" s="28"/>
      <c r="P20" s="28"/>
    </row>
    <row r="21" spans="1:16" ht="12.75">
      <c r="A21" s="278"/>
      <c r="B21" s="51"/>
      <c r="C21" s="388" t="s">
        <v>44</v>
      </c>
      <c r="D21" s="52"/>
      <c r="E21" s="256"/>
      <c r="F21" s="237">
        <f aca="true" t="shared" si="1" ref="F21:K22">F3+F6+F9+F12+F15+F18</f>
        <v>0</v>
      </c>
      <c r="G21" s="238">
        <f t="shared" si="1"/>
        <v>0</v>
      </c>
      <c r="H21" s="238">
        <f t="shared" si="1"/>
        <v>0</v>
      </c>
      <c r="I21" s="238">
        <f t="shared" si="1"/>
        <v>0</v>
      </c>
      <c r="J21" s="238">
        <f t="shared" si="1"/>
        <v>0</v>
      </c>
      <c r="K21" s="239">
        <f t="shared" si="1"/>
        <v>0</v>
      </c>
      <c r="L21" s="133"/>
      <c r="M21" s="426"/>
      <c r="O21" s="28"/>
      <c r="P21" s="28"/>
    </row>
    <row r="22" spans="1:16" ht="13.5" thickBot="1">
      <c r="A22" s="279"/>
      <c r="B22" s="53"/>
      <c r="C22" s="389" t="s">
        <v>45</v>
      </c>
      <c r="D22" s="54"/>
      <c r="E22" s="283"/>
      <c r="F22" s="204">
        <f t="shared" si="1"/>
        <v>0</v>
      </c>
      <c r="G22" s="205">
        <f t="shared" si="1"/>
        <v>0</v>
      </c>
      <c r="H22" s="205">
        <f t="shared" si="1"/>
        <v>0</v>
      </c>
      <c r="I22" s="205">
        <f t="shared" si="1"/>
        <v>0</v>
      </c>
      <c r="J22" s="205">
        <f t="shared" si="1"/>
        <v>0</v>
      </c>
      <c r="K22" s="206">
        <f t="shared" si="1"/>
        <v>0</v>
      </c>
      <c r="L22" s="133"/>
      <c r="M22" s="427"/>
      <c r="O22" s="28"/>
      <c r="P22" s="28"/>
    </row>
    <row r="23" spans="5:13" ht="12.75">
      <c r="E23" s="284"/>
      <c r="M23" s="427"/>
    </row>
    <row r="24" spans="1:13" ht="12.75">
      <c r="A24" s="281" t="s">
        <v>118</v>
      </c>
      <c r="B24" s="418" t="s">
        <v>156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</row>
    <row r="25" spans="2:13" ht="12.75">
      <c r="B25" s="418" t="s">
        <v>155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</row>
    <row r="31" ht="12.75">
      <c r="B31" s="1"/>
    </row>
  </sheetData>
  <sheetProtection/>
  <mergeCells count="1">
    <mergeCell ref="M1:M2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&amp;L&amp;"Arial,Fett"&amp;12Investitionsplan&amp;RVorabklärung Projekt: ..................................</oddHeader>
    <oddFooter>&amp;LArbeitsvorlage für die Vorabklärung von QuNaV-Projekten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E4" sqref="E4"/>
    </sheetView>
  </sheetViews>
  <sheetFormatPr defaultColWidth="11.421875" defaultRowHeight="12.75"/>
  <cols>
    <col min="2" max="2" width="15.8515625" style="0" customWidth="1"/>
    <col min="4" max="4" width="6.57421875" style="0" customWidth="1"/>
    <col min="12" max="12" width="5.8515625" style="0" customWidth="1"/>
    <col min="13" max="13" width="13.00390625" style="0" customWidth="1"/>
  </cols>
  <sheetData>
    <row r="1" spans="1:13" s="72" customFormat="1" ht="25.5">
      <c r="A1" s="259" t="s">
        <v>32</v>
      </c>
      <c r="B1" s="260"/>
      <c r="C1" s="378"/>
      <c r="D1" s="260"/>
      <c r="E1" s="261"/>
      <c r="F1" s="262" t="s">
        <v>19</v>
      </c>
      <c r="G1" s="263" t="s">
        <v>20</v>
      </c>
      <c r="H1" s="263" t="s">
        <v>21</v>
      </c>
      <c r="I1" s="263" t="s">
        <v>6</v>
      </c>
      <c r="J1" s="263" t="s">
        <v>18</v>
      </c>
      <c r="K1" s="264" t="s">
        <v>97</v>
      </c>
      <c r="L1" s="258" t="s">
        <v>138</v>
      </c>
      <c r="M1" s="426" t="s">
        <v>139</v>
      </c>
    </row>
    <row r="2" spans="1:13" ht="12.75">
      <c r="A2" s="235" t="s">
        <v>31</v>
      </c>
      <c r="B2" s="210"/>
      <c r="C2" s="379" t="s">
        <v>8</v>
      </c>
      <c r="D2" s="48" t="s">
        <v>11</v>
      </c>
      <c r="E2" s="250"/>
      <c r="F2" s="199">
        <f>E2</f>
        <v>0</v>
      </c>
      <c r="G2" s="200"/>
      <c r="H2" s="200"/>
      <c r="I2" s="200"/>
      <c r="J2" s="200"/>
      <c r="K2" s="201"/>
      <c r="L2" s="132" t="str">
        <f>IF(SUM(F2:K2)=E2,"OK","Fehler")</f>
        <v>OK</v>
      </c>
      <c r="M2" s="426"/>
    </row>
    <row r="3" spans="1:13" ht="12.75">
      <c r="A3" s="228"/>
      <c r="B3" s="211"/>
      <c r="C3" s="379" t="s">
        <v>27</v>
      </c>
      <c r="D3" s="48" t="s">
        <v>10</v>
      </c>
      <c r="E3" s="251"/>
      <c r="F3" s="63"/>
      <c r="G3" s="55">
        <f>F2*E3/100</f>
        <v>0</v>
      </c>
      <c r="H3" s="55">
        <f>G3+G2*E3/100</f>
        <v>0</v>
      </c>
      <c r="I3" s="55">
        <f>H3+H2*E3/100</f>
        <v>0</v>
      </c>
      <c r="J3" s="55">
        <f>I3+I2*E3/100</f>
        <v>0</v>
      </c>
      <c r="K3" s="68">
        <f>J3+J2*E3/100</f>
        <v>0</v>
      </c>
      <c r="M3" s="426"/>
    </row>
    <row r="4" spans="1:13" ht="12.75">
      <c r="A4" s="49" t="s">
        <v>33</v>
      </c>
      <c r="B4" s="196"/>
      <c r="C4" s="380" t="s">
        <v>13</v>
      </c>
      <c r="D4" s="50" t="s">
        <v>10</v>
      </c>
      <c r="E4" s="252"/>
      <c r="F4" s="64">
        <f>F2*E4/100</f>
        <v>0</v>
      </c>
      <c r="G4" s="56">
        <f>F4+G2*$E4/100-G3*$E4/100</f>
        <v>0</v>
      </c>
      <c r="H4" s="56">
        <f>G4+H2*$E4/100-H3*$E4/100</f>
        <v>0</v>
      </c>
      <c r="I4" s="56">
        <f>H4+I2*$E4/100-I3*$E4/100</f>
        <v>0</v>
      </c>
      <c r="J4" s="56">
        <f>I4+J2*$E4/100-J3*$E4/100</f>
        <v>0</v>
      </c>
      <c r="K4" s="62">
        <f>J4+K2*$E4/100-K3*$E4/100</f>
        <v>0</v>
      </c>
      <c r="M4" s="426"/>
    </row>
    <row r="5" spans="1:13" ht="12.75">
      <c r="A5" s="235" t="s">
        <v>28</v>
      </c>
      <c r="B5" s="210"/>
      <c r="C5" s="379" t="s">
        <v>8</v>
      </c>
      <c r="D5" s="48" t="s">
        <v>11</v>
      </c>
      <c r="E5" s="249"/>
      <c r="F5" s="199"/>
      <c r="G5" s="200"/>
      <c r="H5" s="200"/>
      <c r="I5" s="200"/>
      <c r="J5" s="200"/>
      <c r="K5" s="201"/>
      <c r="L5" s="132" t="str">
        <f>IF(SUM(F5:K5)=E5,"OK","Fehler")</f>
        <v>OK</v>
      </c>
      <c r="M5" s="426"/>
    </row>
    <row r="6" spans="1:13" ht="12.75">
      <c r="A6" s="228"/>
      <c r="B6" s="211"/>
      <c r="C6" s="379" t="s">
        <v>27</v>
      </c>
      <c r="D6" s="48" t="s">
        <v>10</v>
      </c>
      <c r="E6" s="251"/>
      <c r="F6" s="63"/>
      <c r="G6" s="55">
        <f>F5*E6/100</f>
        <v>0</v>
      </c>
      <c r="H6" s="55">
        <f>G6+G5*E6/100</f>
        <v>0</v>
      </c>
      <c r="I6" s="55">
        <f>H6+H5*E6/100</f>
        <v>0</v>
      </c>
      <c r="J6" s="55">
        <f>I6+I5*E6/100</f>
        <v>0</v>
      </c>
      <c r="K6" s="68">
        <f>J6+J5*E6/100</f>
        <v>0</v>
      </c>
      <c r="M6" s="426"/>
    </row>
    <row r="7" spans="1:13" ht="12.75">
      <c r="A7" s="49" t="s">
        <v>33</v>
      </c>
      <c r="B7" s="196"/>
      <c r="C7" s="380" t="s">
        <v>13</v>
      </c>
      <c r="D7" s="50" t="s">
        <v>10</v>
      </c>
      <c r="E7" s="252"/>
      <c r="F7" s="64">
        <f>F5*E7/100</f>
        <v>0</v>
      </c>
      <c r="G7" s="56">
        <f>F7+G5*$E7/100-G6*$E7/100</f>
        <v>0</v>
      </c>
      <c r="H7" s="56">
        <f>G7+H5*$E7/100-H6*$E7/100</f>
        <v>0</v>
      </c>
      <c r="I7" s="56">
        <f>H7+I5*$E7/100-I6*$E7/100</f>
        <v>0</v>
      </c>
      <c r="J7" s="56">
        <f>I7+J5*$E7/100-J6*$E7/100</f>
        <v>0</v>
      </c>
      <c r="K7" s="62">
        <f>J7+K5*$E7/100-K6*$E7/100</f>
        <v>0</v>
      </c>
      <c r="M7" s="426"/>
    </row>
    <row r="8" spans="1:13" ht="12.75">
      <c r="A8" s="235" t="s">
        <v>119</v>
      </c>
      <c r="B8" s="236"/>
      <c r="C8" s="381" t="s">
        <v>8</v>
      </c>
      <c r="D8" s="240" t="s">
        <v>11</v>
      </c>
      <c r="E8" s="250"/>
      <c r="F8" s="199"/>
      <c r="G8" s="200"/>
      <c r="H8" s="200"/>
      <c r="I8" s="200"/>
      <c r="J8" s="200"/>
      <c r="K8" s="201"/>
      <c r="L8" s="132" t="str">
        <f>IF(SUM(F8:K8)=E8,"OK","Fehler")</f>
        <v>OK</v>
      </c>
      <c r="M8" s="426"/>
    </row>
    <row r="9" spans="1:13" ht="12.75">
      <c r="A9" s="241"/>
      <c r="B9" s="242"/>
      <c r="C9" s="382" t="s">
        <v>27</v>
      </c>
      <c r="D9" s="243" t="s">
        <v>10</v>
      </c>
      <c r="E9" s="253"/>
      <c r="F9" s="63"/>
      <c r="G9" s="55">
        <f>F8*E9/100</f>
        <v>0</v>
      </c>
      <c r="H9" s="55">
        <f>G9+G8*E9/100</f>
        <v>0</v>
      </c>
      <c r="I9" s="55">
        <f>H9+H8*E9/100</f>
        <v>0</v>
      </c>
      <c r="J9" s="55">
        <f>I9+I8*E9/100</f>
        <v>0</v>
      </c>
      <c r="K9" s="68">
        <f>J9+J8*E9/100</f>
        <v>0</v>
      </c>
      <c r="M9" s="426"/>
    </row>
    <row r="10" spans="1:13" ht="12.75">
      <c r="A10" s="245" t="s">
        <v>33</v>
      </c>
      <c r="B10" s="246"/>
      <c r="C10" s="383" t="s">
        <v>13</v>
      </c>
      <c r="D10" s="247" t="s">
        <v>10</v>
      </c>
      <c r="E10" s="254"/>
      <c r="F10" s="64">
        <f>F8*E10/100</f>
        <v>0</v>
      </c>
      <c r="G10" s="56">
        <f>F10+G8*$E10/100-G9*$E10/100</f>
        <v>0</v>
      </c>
      <c r="H10" s="56">
        <f>G10+H8*$E10/100-H9*$E10/100</f>
        <v>0</v>
      </c>
      <c r="I10" s="56">
        <f>H10+I8*$E10/100-I9*$E10/100</f>
        <v>0</v>
      </c>
      <c r="J10" s="56">
        <f>I10+J8*$E10/100-J9*$E10/100</f>
        <v>0</v>
      </c>
      <c r="K10" s="62">
        <f>J10+K8*$E10/100-K9*$E10/100</f>
        <v>0</v>
      </c>
      <c r="M10" s="426"/>
    </row>
    <row r="11" spans="1:13" ht="12.75">
      <c r="A11" s="244" t="s">
        <v>120</v>
      </c>
      <c r="B11" s="211"/>
      <c r="C11" s="379" t="s">
        <v>8</v>
      </c>
      <c r="D11" s="48" t="s">
        <v>11</v>
      </c>
      <c r="E11" s="249"/>
      <c r="F11" s="199"/>
      <c r="G11" s="200"/>
      <c r="H11" s="200"/>
      <c r="I11" s="200"/>
      <c r="J11" s="200"/>
      <c r="K11" s="201"/>
      <c r="L11" s="132" t="str">
        <f>IF(SUM(F11:K11)=E11,"OK","Fehler")</f>
        <v>OK</v>
      </c>
      <c r="M11" s="426"/>
    </row>
    <row r="12" spans="1:13" ht="12.75">
      <c r="A12" s="241"/>
      <c r="B12" s="242"/>
      <c r="C12" s="382" t="s">
        <v>27</v>
      </c>
      <c r="D12" s="243" t="s">
        <v>10</v>
      </c>
      <c r="E12" s="253"/>
      <c r="F12" s="63"/>
      <c r="G12" s="55">
        <f>F11*E12/100</f>
        <v>0</v>
      </c>
      <c r="H12" s="55">
        <f>G12+G11*E12/100</f>
        <v>0</v>
      </c>
      <c r="I12" s="55">
        <f>H12+H11*E12/100</f>
        <v>0</v>
      </c>
      <c r="J12" s="55">
        <f>I12+I11*E12/100</f>
        <v>0</v>
      </c>
      <c r="K12" s="68">
        <f>J12+J11*E12/100</f>
        <v>0</v>
      </c>
      <c r="M12" s="426"/>
    </row>
    <row r="13" spans="1:13" ht="12.75">
      <c r="A13" s="245" t="s">
        <v>33</v>
      </c>
      <c r="B13" s="246"/>
      <c r="C13" s="383" t="s">
        <v>13</v>
      </c>
      <c r="D13" s="247" t="s">
        <v>10</v>
      </c>
      <c r="E13" s="254"/>
      <c r="F13" s="64">
        <f>F11*E13/100</f>
        <v>0</v>
      </c>
      <c r="G13" s="56">
        <f>F13+G11*$E13/100-G12*$E13/100</f>
        <v>0</v>
      </c>
      <c r="H13" s="56">
        <f>G13+H11*$E13/100-H12*$E13/100</f>
        <v>0</v>
      </c>
      <c r="I13" s="56">
        <f>H13+I11*$E13/100-I12*$E13/100</f>
        <v>0</v>
      </c>
      <c r="J13" s="56">
        <f>I13+J11*$E13/100-J12*$E13/100</f>
        <v>0</v>
      </c>
      <c r="K13" s="62">
        <f>J13+K11*$E13/100-K12*$E13/100</f>
        <v>0</v>
      </c>
      <c r="M13" s="426"/>
    </row>
    <row r="14" spans="1:13" ht="12.75">
      <c r="A14" s="244" t="s">
        <v>136</v>
      </c>
      <c r="B14" s="211"/>
      <c r="C14" s="379" t="s">
        <v>8</v>
      </c>
      <c r="D14" s="48" t="s">
        <v>11</v>
      </c>
      <c r="E14" s="249"/>
      <c r="F14" s="199"/>
      <c r="G14" s="200"/>
      <c r="H14" s="200"/>
      <c r="I14" s="200"/>
      <c r="J14" s="200"/>
      <c r="K14" s="201"/>
      <c r="L14" s="132" t="str">
        <f>IF(SUM(F14:K14)=E14,"OK","Fehler")</f>
        <v>OK</v>
      </c>
      <c r="M14" s="426"/>
    </row>
    <row r="15" spans="1:13" ht="12.75">
      <c r="A15" s="241"/>
      <c r="B15" s="242"/>
      <c r="C15" s="382" t="s">
        <v>27</v>
      </c>
      <c r="D15" s="243" t="s">
        <v>10</v>
      </c>
      <c r="E15" s="253"/>
      <c r="F15" s="63"/>
      <c r="G15" s="55">
        <f>F14*E15/100</f>
        <v>0</v>
      </c>
      <c r="H15" s="55">
        <f>G15+G14*E15/100</f>
        <v>0</v>
      </c>
      <c r="I15" s="55">
        <f>H15+H14*E15/100</f>
        <v>0</v>
      </c>
      <c r="J15" s="55">
        <f>I15+I14*E15/100</f>
        <v>0</v>
      </c>
      <c r="K15" s="68">
        <f>J15+J14*E15/100</f>
        <v>0</v>
      </c>
      <c r="M15" s="426"/>
    </row>
    <row r="16" spans="1:13" ht="12.75">
      <c r="A16" s="245" t="s">
        <v>33</v>
      </c>
      <c r="B16" s="246"/>
      <c r="C16" s="383" t="s">
        <v>13</v>
      </c>
      <c r="D16" s="247" t="s">
        <v>10</v>
      </c>
      <c r="E16" s="254"/>
      <c r="F16" s="64">
        <f>F14*E16/100</f>
        <v>0</v>
      </c>
      <c r="G16" s="56">
        <f>F16+G14*$E16/100-G15*$E16/100</f>
        <v>0</v>
      </c>
      <c r="H16" s="56">
        <f>G16+H14*$E16/100-H15*$E16/100</f>
        <v>0</v>
      </c>
      <c r="I16" s="56">
        <f>H16+I14*$E16/100-I15*$E16/100</f>
        <v>0</v>
      </c>
      <c r="J16" s="56">
        <f>I16+J14*$E16/100-J15*$E16/100</f>
        <v>0</v>
      </c>
      <c r="K16" s="62">
        <f>J16+K14*$E16/100-K15*$E16/100</f>
        <v>0</v>
      </c>
      <c r="M16" s="426"/>
    </row>
    <row r="17" spans="1:13" ht="12.75">
      <c r="A17" s="244" t="s">
        <v>137</v>
      </c>
      <c r="B17" s="211"/>
      <c r="C17" s="379" t="s">
        <v>8</v>
      </c>
      <c r="D17" s="48" t="s">
        <v>11</v>
      </c>
      <c r="E17" s="249"/>
      <c r="F17" s="199"/>
      <c r="G17" s="200"/>
      <c r="H17" s="200"/>
      <c r="I17" s="200"/>
      <c r="J17" s="200"/>
      <c r="K17" s="201"/>
      <c r="L17" s="132" t="str">
        <f>IF(SUM(F17:K17)=E17,"OK","Fehler")</f>
        <v>OK</v>
      </c>
      <c r="M17" s="426"/>
    </row>
    <row r="18" spans="1:13" ht="12.75">
      <c r="A18" s="241"/>
      <c r="B18" s="242"/>
      <c r="C18" s="382" t="s">
        <v>27</v>
      </c>
      <c r="D18" s="248" t="s">
        <v>10</v>
      </c>
      <c r="E18" s="253"/>
      <c r="F18" s="63"/>
      <c r="G18" s="55">
        <f>F17*E18/100</f>
        <v>0</v>
      </c>
      <c r="H18" s="55">
        <f>G18+G17*E18/100</f>
        <v>0</v>
      </c>
      <c r="I18" s="55">
        <f>H18+H17*E18/100</f>
        <v>0</v>
      </c>
      <c r="J18" s="55">
        <f>I18+I17*E18/100</f>
        <v>0</v>
      </c>
      <c r="K18" s="68">
        <f>J18+J17*E18/100</f>
        <v>0</v>
      </c>
      <c r="M18" s="426"/>
    </row>
    <row r="19" spans="1:13" ht="13.5" thickBot="1">
      <c r="A19" s="91" t="s">
        <v>33</v>
      </c>
      <c r="B19" s="197"/>
      <c r="C19" s="384" t="s">
        <v>13</v>
      </c>
      <c r="D19" s="92" t="s">
        <v>10</v>
      </c>
      <c r="E19" s="255"/>
      <c r="F19" s="65">
        <f>F17*E19/100</f>
        <v>0</v>
      </c>
      <c r="G19" s="61">
        <f>F19+G17*$E19/100-G18*$E19/100</f>
        <v>0</v>
      </c>
      <c r="H19" s="61">
        <f>G19+H17*$E19/100-H18*$E19/100</f>
        <v>0</v>
      </c>
      <c r="I19" s="61">
        <f>H19+I17*$E19/100-I18*$E19/100</f>
        <v>0</v>
      </c>
      <c r="J19" s="61">
        <f>I19+J17*$E19/100-J18*$E19/100</f>
        <v>0</v>
      </c>
      <c r="K19" s="69">
        <f>J19+K17*$E19/100-K18*$E19/100</f>
        <v>0</v>
      </c>
      <c r="M19" s="426"/>
    </row>
    <row r="20" spans="1:13" ht="12.75">
      <c r="A20" s="44" t="s">
        <v>17</v>
      </c>
      <c r="B20" s="29"/>
      <c r="C20" s="385" t="s">
        <v>41</v>
      </c>
      <c r="D20" s="30"/>
      <c r="E20" s="265">
        <f aca="true" t="shared" si="0" ref="E20:K20">E2+E5+E8+E11+E14+E17</f>
        <v>0</v>
      </c>
      <c r="F20" s="73">
        <f t="shared" si="0"/>
        <v>0</v>
      </c>
      <c r="G20" s="74">
        <f t="shared" si="0"/>
        <v>0</v>
      </c>
      <c r="H20" s="74">
        <f t="shared" si="0"/>
        <v>0</v>
      </c>
      <c r="I20" s="74">
        <f t="shared" si="0"/>
        <v>0</v>
      </c>
      <c r="J20" s="74">
        <f t="shared" si="0"/>
        <v>0</v>
      </c>
      <c r="K20" s="75">
        <f t="shared" si="0"/>
        <v>0</v>
      </c>
      <c r="L20" s="132" t="str">
        <f>IF(SUM(F20:K20)=E20,"OK","Fehler")</f>
        <v>OK</v>
      </c>
      <c r="M20" s="426"/>
    </row>
    <row r="21" spans="1:13" ht="12.75">
      <c r="A21" s="44"/>
      <c r="B21" s="29"/>
      <c r="C21" s="385" t="s">
        <v>42</v>
      </c>
      <c r="D21" s="30"/>
      <c r="E21" s="266"/>
      <c r="F21" s="66">
        <f aca="true" t="shared" si="1" ref="F21:K22">F3+F6+F9+F12+F15+F18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  <c r="K21" s="70">
        <f t="shared" si="1"/>
        <v>0</v>
      </c>
      <c r="M21" s="426"/>
    </row>
    <row r="22" spans="1:13" ht="13.5" thickBot="1">
      <c r="A22" s="45"/>
      <c r="B22" s="46"/>
      <c r="C22" s="386" t="s">
        <v>43</v>
      </c>
      <c r="D22" s="47"/>
      <c r="E22" s="267"/>
      <c r="F22" s="67">
        <f t="shared" si="1"/>
        <v>0</v>
      </c>
      <c r="G22" s="58">
        <f t="shared" si="1"/>
        <v>0</v>
      </c>
      <c r="H22" s="58">
        <f t="shared" si="1"/>
        <v>0</v>
      </c>
      <c r="I22" s="58">
        <f t="shared" si="1"/>
        <v>0</v>
      </c>
      <c r="J22" s="58">
        <f t="shared" si="1"/>
        <v>0</v>
      </c>
      <c r="K22" s="71">
        <f t="shared" si="1"/>
        <v>0</v>
      </c>
      <c r="M22" s="427"/>
    </row>
    <row r="23" ht="12.75">
      <c r="M23" s="427"/>
    </row>
  </sheetData>
  <sheetProtection sheet="1" objects="1" scenarios="1"/>
  <mergeCells count="1">
    <mergeCell ref="M1:M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&amp;L&amp;"Arial,Fett"&amp;12Fremdkapitalbedarf&amp;RVorabklärung Projekt: ..................................</oddHeader>
    <oddFooter>&amp;LArbeitsvorlage für die Vorabklärung von QuNaV-Projekten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2">
      <selection activeCell="B16" sqref="B16"/>
    </sheetView>
  </sheetViews>
  <sheetFormatPr defaultColWidth="11.421875" defaultRowHeight="12.75"/>
  <cols>
    <col min="1" max="1" width="5.00390625" style="0" customWidth="1"/>
    <col min="2" max="2" width="46.28125" style="0" customWidth="1"/>
    <col min="3" max="8" width="10.7109375" style="0" customWidth="1"/>
    <col min="9" max="9" width="9.421875" style="0" customWidth="1"/>
    <col min="10" max="10" width="19.57421875" style="399" customWidth="1"/>
    <col min="11" max="11" width="2.140625" style="0" customWidth="1"/>
    <col min="12" max="12" width="14.28125" style="0" customWidth="1"/>
  </cols>
  <sheetData>
    <row r="1" spans="1:8" ht="19.5" customHeight="1">
      <c r="A1" s="131" t="s">
        <v>14</v>
      </c>
      <c r="B1" s="301"/>
      <c r="C1" s="323" t="s">
        <v>19</v>
      </c>
      <c r="D1" s="324" t="s">
        <v>20</v>
      </c>
      <c r="E1" s="324" t="s">
        <v>21</v>
      </c>
      <c r="F1" s="324" t="s">
        <v>6</v>
      </c>
      <c r="G1" s="324" t="s">
        <v>18</v>
      </c>
      <c r="H1" s="325" t="s">
        <v>97</v>
      </c>
    </row>
    <row r="2" spans="1:8" ht="12.75">
      <c r="A2" s="130" t="s">
        <v>76</v>
      </c>
      <c r="B2" s="110"/>
      <c r="C2" s="307">
        <f>IF('Einnahmen-Ausgabenentwicklung 1'!$C$16&gt;0,'Einnahmen-Ausgabenentwicklung 1'!E16,'Einnahmen-Ausgaben QuNaV Bsp.'!C15)</f>
        <v>0</v>
      </c>
      <c r="D2" s="84">
        <f>IF('Einnahmen-Ausgabenentwicklung 1'!$C$16&gt;0,'Einnahmen-Ausgabenentwicklung 1'!G16,'Einnahmen-Ausgaben QuNaV Bsp.'!D15)</f>
        <v>0</v>
      </c>
      <c r="E2" s="84">
        <f>IF('Einnahmen-Ausgabenentwicklung 1'!$C$16&gt;0,'Einnahmen-Ausgabenentwicklung 1'!I16,'Einnahmen-Ausgaben QuNaV Bsp.'!E15)</f>
        <v>0</v>
      </c>
      <c r="F2" s="84">
        <f>IF('Einnahmen-Ausgabenentwicklung 1'!$C$16&gt;0,'Einnahmen-Ausgabenentwicklung 1'!K16,'Einnahmen-Ausgaben QuNaV Bsp.'!F15)</f>
        <v>0</v>
      </c>
      <c r="G2" s="84">
        <f>IF('Einnahmen-Ausgabenentwicklung 1'!$C$16&gt;0,'Einnahmen-Ausgabenentwicklung 1'!M16,'Einnahmen-Ausgaben QuNaV Bsp.'!G15)</f>
        <v>0</v>
      </c>
      <c r="H2" s="85">
        <f>IF('Einnahmen-Ausgabenentwicklung 1'!$C$16&gt;0,'Einnahmen-Ausgabenentwicklung 1'!O16,'Einnahmen-Ausgaben QuNaV Bsp.'!H15)</f>
        <v>0</v>
      </c>
    </row>
    <row r="3" spans="1:9" ht="12.75">
      <c r="A3" s="98" t="s">
        <v>80</v>
      </c>
      <c r="B3" s="302"/>
      <c r="C3" s="308">
        <f>IF('Einnahmen-Ausgabenentwicklung 1'!$C$16&gt;0,'Einnahmen-Ausgabenentwicklung 1'!E18,'Einnahmen-Ausgaben QuNaV Bsp.'!C17)</f>
        <v>0</v>
      </c>
      <c r="D3" s="82">
        <f>IF('Einnahmen-Ausgabenentwicklung 1'!$C$16&gt;0,'Einnahmen-Ausgabenentwicklung 1'!G18,'Einnahmen-Ausgaben QuNaV Bsp.'!D17)</f>
        <v>0</v>
      </c>
      <c r="E3" s="82">
        <f>IF('Einnahmen-Ausgabenentwicklung 1'!$C$16&gt;0,'Einnahmen-Ausgabenentwicklung 1'!I18,'Einnahmen-Ausgaben QuNaV Bsp.'!E17)</f>
        <v>0</v>
      </c>
      <c r="F3" s="82">
        <f>IF('Einnahmen-Ausgabenentwicklung 1'!$C$16&gt;0,'Einnahmen-Ausgabenentwicklung 1'!K18,'Einnahmen-Ausgaben QuNaV Bsp.'!F17)</f>
        <v>0</v>
      </c>
      <c r="G3" s="82">
        <f>IF('Einnahmen-Ausgabenentwicklung 1'!$C$16&gt;0,'Einnahmen-Ausgabenentwicklung 1'!M18,'Einnahmen-Ausgaben QuNaV Bsp.'!G17)</f>
        <v>0</v>
      </c>
      <c r="H3" s="83">
        <f>IF('Einnahmen-Ausgabenentwicklung 1'!$C$16&gt;0,'Einnahmen-Ausgabenentwicklung 1'!O18,'Einnahmen-Ausgaben QuNaV Bsp.'!H17)</f>
        <v>0</v>
      </c>
      <c r="I3" t="s">
        <v>60</v>
      </c>
    </row>
    <row r="4" spans="1:9" ht="12.75">
      <c r="A4" s="428" t="s">
        <v>81</v>
      </c>
      <c r="B4" s="429"/>
      <c r="C4" s="339">
        <f>IF('Einnahmen-Ausgabenentwicklung 1'!$C$16&gt;0,'Einnahmen-Ausgabenentwicklung 1'!E25,'Einnahmen-Ausgaben QuNaV Bsp.'!C24)</f>
        <v>0</v>
      </c>
      <c r="D4" s="340">
        <f>IF('Einnahmen-Ausgabenentwicklung 1'!$C$16&gt;0,'Einnahmen-Ausgabenentwicklung 1'!G25,'Einnahmen-Ausgaben QuNaV Bsp.'!D24)</f>
        <v>0</v>
      </c>
      <c r="E4" s="340">
        <f>IF('Einnahmen-Ausgabenentwicklung 1'!$C$16&gt;0,'Einnahmen-Ausgabenentwicklung 1'!I25,'Einnahmen-Ausgaben QuNaV Bsp.'!E24)</f>
        <v>0</v>
      </c>
      <c r="F4" s="340">
        <f>IF('Einnahmen-Ausgabenentwicklung 1'!$C$16&gt;0,'Einnahmen-Ausgabenentwicklung 1'!K25,'Einnahmen-Ausgaben QuNaV Bsp.'!F24)</f>
        <v>0</v>
      </c>
      <c r="G4" s="341">
        <f>IF('Einnahmen-Ausgabenentwicklung 1'!$C$16&gt;0,'Einnahmen-Ausgabenentwicklung 1'!M25,'Einnahmen-Ausgaben QuNaV Bsp.'!G24)</f>
        <v>0</v>
      </c>
      <c r="H4" s="83">
        <f>IF('Einnahmen-Ausgabenentwicklung 1'!$C$16&gt;0,'Einnahmen-Ausgabenentwicklung 1'!O25,'Einnahmen-Ausgaben QuNaV Bsp.'!H24)</f>
        <v>0</v>
      </c>
      <c r="I4" t="s">
        <v>61</v>
      </c>
    </row>
    <row r="5" spans="1:10" s="1" customFormat="1" ht="12.75">
      <c r="A5" s="8" t="s">
        <v>15</v>
      </c>
      <c r="B5" s="14"/>
      <c r="C5" s="309">
        <f aca="true" t="shared" si="0" ref="C5:H5">C2-C3-C4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6">
        <f t="shared" si="0"/>
        <v>0</v>
      </c>
      <c r="J5" s="400"/>
    </row>
    <row r="6" spans="1:10" s="9" customFormat="1" ht="19.5" customHeight="1">
      <c r="A6" s="126" t="s">
        <v>16</v>
      </c>
      <c r="B6" s="304"/>
      <c r="C6" s="310"/>
      <c r="D6" s="10"/>
      <c r="E6" s="10"/>
      <c r="F6" s="10"/>
      <c r="G6" s="10"/>
      <c r="H6" s="11"/>
      <c r="J6" s="401"/>
    </row>
    <row r="7" spans="1:9" ht="12.75">
      <c r="A7" s="98"/>
      <c r="B7" s="99" t="s">
        <v>108</v>
      </c>
      <c r="C7" s="308">
        <f>-Investitionsplan!F20</f>
        <v>0</v>
      </c>
      <c r="D7" s="82">
        <f>-Investitionsplan!G20</f>
        <v>0</v>
      </c>
      <c r="E7" s="82">
        <f>-Investitionsplan!H20</f>
        <v>0</v>
      </c>
      <c r="F7" s="82">
        <f>Investitionsplan!I20</f>
        <v>0</v>
      </c>
      <c r="G7" s="82">
        <f>Investitionsplan!J20</f>
        <v>0</v>
      </c>
      <c r="H7" s="83">
        <f>Investitionsplan!K20</f>
        <v>0</v>
      </c>
      <c r="I7" t="s">
        <v>39</v>
      </c>
    </row>
    <row r="8" spans="1:8" ht="12.75">
      <c r="A8" s="98"/>
      <c r="B8" s="99" t="s">
        <v>109</v>
      </c>
      <c r="C8" s="320"/>
      <c r="D8" s="271"/>
      <c r="E8" s="271"/>
      <c r="F8" s="271"/>
      <c r="G8" s="271"/>
      <c r="H8" s="273"/>
    </row>
    <row r="9" spans="1:8" ht="12.75">
      <c r="A9" s="98"/>
      <c r="B9" s="99" t="s">
        <v>110</v>
      </c>
      <c r="C9" s="320"/>
      <c r="D9" s="271"/>
      <c r="E9" s="271"/>
      <c r="F9" s="271"/>
      <c r="G9" s="321"/>
      <c r="H9" s="322"/>
    </row>
    <row r="10" spans="1:8" ht="12.75">
      <c r="A10" s="125"/>
      <c r="B10" s="108" t="s">
        <v>111</v>
      </c>
      <c r="C10" s="314"/>
      <c r="D10" s="285"/>
      <c r="E10" s="285"/>
      <c r="F10" s="285"/>
      <c r="G10" s="286"/>
      <c r="H10" s="287"/>
    </row>
    <row r="11" spans="1:10" s="2" customFormat="1" ht="12.75">
      <c r="A11" s="114"/>
      <c r="B11" s="115" t="s">
        <v>17</v>
      </c>
      <c r="C11" s="311">
        <f aca="true" t="shared" si="1" ref="C11:H11">SUM(C7:C8)-SUM(C9:C10)</f>
        <v>0</v>
      </c>
      <c r="D11" s="128">
        <f t="shared" si="1"/>
        <v>0</v>
      </c>
      <c r="E11" s="128">
        <f t="shared" si="1"/>
        <v>0</v>
      </c>
      <c r="F11" s="128">
        <f t="shared" si="1"/>
        <v>0</v>
      </c>
      <c r="G11" s="128">
        <f t="shared" si="1"/>
        <v>0</v>
      </c>
      <c r="H11" s="129">
        <f t="shared" si="1"/>
        <v>0</v>
      </c>
      <c r="J11" s="402"/>
    </row>
    <row r="12" spans="1:10" s="9" customFormat="1" ht="19.5" customHeight="1">
      <c r="A12" s="126" t="s">
        <v>101</v>
      </c>
      <c r="B12" s="304"/>
      <c r="C12" s="312"/>
      <c r="D12" s="127"/>
      <c r="E12" s="127"/>
      <c r="F12" s="127"/>
      <c r="G12" s="127"/>
      <c r="H12" s="85"/>
      <c r="J12" s="401"/>
    </row>
    <row r="13" spans="1:10" s="9" customFormat="1" ht="19.5" customHeight="1">
      <c r="A13" s="123"/>
      <c r="B13" s="305" t="s">
        <v>102</v>
      </c>
      <c r="C13" s="313"/>
      <c r="D13" s="87"/>
      <c r="E13" s="87"/>
      <c r="F13" s="87"/>
      <c r="G13" s="87"/>
      <c r="H13" s="86"/>
      <c r="J13" s="401"/>
    </row>
    <row r="14" spans="1:11" ht="12.75">
      <c r="A14" s="98"/>
      <c r="B14" s="403" t="s">
        <v>154</v>
      </c>
      <c r="C14" s="320"/>
      <c r="D14" s="271"/>
      <c r="E14" s="271"/>
      <c r="F14" s="271"/>
      <c r="G14" s="271"/>
      <c r="H14" s="273"/>
      <c r="I14" s="9"/>
      <c r="J14" s="401"/>
      <c r="K14" s="9"/>
    </row>
    <row r="15" spans="1:11" ht="12.75">
      <c r="A15" s="98"/>
      <c r="B15" s="99" t="s">
        <v>103</v>
      </c>
      <c r="C15" s="320"/>
      <c r="D15" s="271"/>
      <c r="E15" s="271"/>
      <c r="F15" s="271"/>
      <c r="G15" s="271"/>
      <c r="H15" s="273"/>
      <c r="I15" s="9"/>
      <c r="J15" s="401"/>
      <c r="K15" s="9"/>
    </row>
    <row r="16" spans="1:10" ht="12.75">
      <c r="A16" s="98"/>
      <c r="B16" s="99" t="s">
        <v>105</v>
      </c>
      <c r="C16" s="308">
        <f>Fremdkapital!F20</f>
        <v>0</v>
      </c>
      <c r="D16" s="82">
        <f>Fremdkapital!G20</f>
        <v>0</v>
      </c>
      <c r="E16" s="82">
        <f>Fremdkapital!H20</f>
        <v>0</v>
      </c>
      <c r="F16" s="82">
        <f>Fremdkapital!I20</f>
        <v>0</v>
      </c>
      <c r="G16" s="82">
        <f>Fremdkapital!J20</f>
        <v>0</v>
      </c>
      <c r="H16" s="83">
        <f>Fremdkapital!K20</f>
        <v>0</v>
      </c>
      <c r="I16" s="9"/>
      <c r="J16" t="s">
        <v>38</v>
      </c>
    </row>
    <row r="17" spans="1:10" ht="12.75">
      <c r="A17" s="98"/>
      <c r="B17" s="99" t="s">
        <v>106</v>
      </c>
      <c r="C17" s="308">
        <f>-Fremdkapital!F21</f>
        <v>0</v>
      </c>
      <c r="D17" s="82">
        <f>-Fremdkapital!G21</f>
        <v>0</v>
      </c>
      <c r="E17" s="82">
        <f>-Fremdkapital!H21</f>
        <v>0</v>
      </c>
      <c r="F17" s="82">
        <f>-Fremdkapital!I21</f>
        <v>0</v>
      </c>
      <c r="G17" s="82">
        <f>-Fremdkapital!J21</f>
        <v>0</v>
      </c>
      <c r="H17" s="83">
        <f>-Fremdkapital!K21</f>
        <v>0</v>
      </c>
      <c r="I17" s="9"/>
      <c r="J17" t="s">
        <v>38</v>
      </c>
    </row>
    <row r="18" spans="1:10" ht="12.75">
      <c r="A18" s="98"/>
      <c r="B18" s="99" t="s">
        <v>107</v>
      </c>
      <c r="C18" s="308">
        <f>-Fremdkapital!F22</f>
        <v>0</v>
      </c>
      <c r="D18" s="82">
        <f>-Fremdkapital!G22</f>
        <v>0</v>
      </c>
      <c r="E18" s="82">
        <f>-Fremdkapital!H22</f>
        <v>0</v>
      </c>
      <c r="F18" s="82">
        <f>-Fremdkapital!I22</f>
        <v>0</v>
      </c>
      <c r="G18" s="82">
        <f>-Fremdkapital!J22</f>
        <v>0</v>
      </c>
      <c r="H18" s="83">
        <f>-Fremdkapital!K22</f>
        <v>0</v>
      </c>
      <c r="I18" s="9"/>
      <c r="J18" t="s">
        <v>38</v>
      </c>
    </row>
    <row r="19" spans="1:10" s="9" customFormat="1" ht="19.5" customHeight="1">
      <c r="A19" s="123"/>
      <c r="B19" s="305" t="s">
        <v>82</v>
      </c>
      <c r="C19" s="308"/>
      <c r="D19" s="82"/>
      <c r="E19" s="82"/>
      <c r="F19" s="82"/>
      <c r="G19" s="82"/>
      <c r="H19" s="83"/>
      <c r="J19" s="401"/>
    </row>
    <row r="20" spans="1:12" ht="12.75">
      <c r="A20" s="98"/>
      <c r="B20" s="406" t="s">
        <v>147</v>
      </c>
      <c r="C20" s="320"/>
      <c r="D20" s="271"/>
      <c r="E20" s="271"/>
      <c r="F20" s="271"/>
      <c r="G20" s="271"/>
      <c r="H20" s="273"/>
      <c r="I20" s="9"/>
      <c r="J20" s="401"/>
      <c r="K20" s="9"/>
      <c r="L20" s="9"/>
    </row>
    <row r="21" spans="1:12" ht="12.75">
      <c r="A21" s="98"/>
      <c r="B21" s="416" t="s">
        <v>149</v>
      </c>
      <c r="C21" s="320"/>
      <c r="D21" s="271"/>
      <c r="E21" s="271"/>
      <c r="F21" s="271"/>
      <c r="G21" s="271"/>
      <c r="H21" s="322"/>
      <c r="I21" s="9"/>
      <c r="J21" s="401"/>
      <c r="K21" s="9"/>
      <c r="L21" s="9"/>
    </row>
    <row r="22" spans="1:13" ht="12.75">
      <c r="A22" s="98"/>
      <c r="B22" s="413" t="s">
        <v>148</v>
      </c>
      <c r="C22" s="320"/>
      <c r="D22" s="271"/>
      <c r="E22" s="271"/>
      <c r="F22" s="271"/>
      <c r="G22" s="321"/>
      <c r="H22" s="322"/>
      <c r="I22" s="9"/>
      <c r="J22" s="401"/>
      <c r="K22" s="9"/>
      <c r="L22" s="9"/>
      <c r="M22" s="408"/>
    </row>
    <row r="23" spans="1:12" ht="12.75">
      <c r="A23" s="125"/>
      <c r="B23" s="413" t="s">
        <v>153</v>
      </c>
      <c r="C23" s="320"/>
      <c r="D23" s="271"/>
      <c r="E23" s="271"/>
      <c r="F23" s="285"/>
      <c r="G23" s="321"/>
      <c r="H23" s="322"/>
      <c r="I23" s="9"/>
      <c r="J23" s="401"/>
      <c r="K23" s="9"/>
      <c r="L23" s="9"/>
    </row>
    <row r="24" spans="1:12" ht="12.75">
      <c r="A24" s="125"/>
      <c r="B24" s="404"/>
      <c r="C24" s="320"/>
      <c r="D24" s="271"/>
      <c r="E24" s="271"/>
      <c r="F24" s="285"/>
      <c r="G24" s="321"/>
      <c r="H24" s="322"/>
      <c r="I24" s="9"/>
      <c r="J24" s="401"/>
      <c r="K24" s="417"/>
      <c r="L24" s="3"/>
    </row>
    <row r="25" spans="1:12" ht="12.75">
      <c r="A25" s="125"/>
      <c r="B25" s="303"/>
      <c r="C25" s="320"/>
      <c r="D25" s="271"/>
      <c r="E25" s="271"/>
      <c r="F25" s="285"/>
      <c r="G25" s="286"/>
      <c r="H25" s="287"/>
      <c r="I25" s="9"/>
      <c r="J25" s="401"/>
      <c r="K25" s="417"/>
      <c r="L25" s="3"/>
    </row>
    <row r="26" spans="1:12" s="2" customFormat="1" ht="12.75">
      <c r="A26" s="114"/>
      <c r="B26" s="115" t="s">
        <v>17</v>
      </c>
      <c r="C26" s="311">
        <f aca="true" t="shared" si="2" ref="C26:H26">SUM(C14:C25)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9">
        <f t="shared" si="2"/>
        <v>0</v>
      </c>
      <c r="I26" s="9"/>
      <c r="J26" s="401"/>
      <c r="K26" s="417"/>
      <c r="L26" s="407"/>
    </row>
    <row r="27" spans="1:10" s="1" customFormat="1" ht="17.25" customHeight="1">
      <c r="A27" s="126" t="s">
        <v>62</v>
      </c>
      <c r="B27" s="306"/>
      <c r="C27" s="315"/>
      <c r="D27" s="88"/>
      <c r="E27" s="88"/>
      <c r="F27" s="88"/>
      <c r="G27" s="88"/>
      <c r="H27" s="89"/>
      <c r="J27" s="400"/>
    </row>
    <row r="28" spans="1:8" ht="12.75">
      <c r="A28" s="98"/>
      <c r="B28" s="99" t="s">
        <v>104</v>
      </c>
      <c r="C28" s="320"/>
      <c r="D28" s="271"/>
      <c r="E28" s="271"/>
      <c r="F28" s="271"/>
      <c r="G28" s="271"/>
      <c r="H28" s="273"/>
    </row>
    <row r="29" spans="1:8" ht="12.75">
      <c r="A29" s="124"/>
      <c r="B29" s="328"/>
      <c r="C29" s="326"/>
      <c r="D29" s="286"/>
      <c r="E29" s="286"/>
      <c r="F29" s="286"/>
      <c r="G29" s="286"/>
      <c r="H29" s="327"/>
    </row>
    <row r="30" spans="1:10" s="1" customFormat="1" ht="12.75">
      <c r="A30" s="8" t="s">
        <v>63</v>
      </c>
      <c r="B30" s="14"/>
      <c r="C30" s="316">
        <f aca="true" t="shared" si="3" ref="C30:H30">C5+C11+C26+C28+C29</f>
        <v>0</v>
      </c>
      <c r="D30" s="15">
        <f t="shared" si="3"/>
        <v>0</v>
      </c>
      <c r="E30" s="15">
        <f t="shared" si="3"/>
        <v>0</v>
      </c>
      <c r="F30" s="15">
        <f t="shared" si="3"/>
        <v>0</v>
      </c>
      <c r="G30" s="15">
        <f t="shared" si="3"/>
        <v>0</v>
      </c>
      <c r="H30" s="16">
        <f t="shared" si="3"/>
        <v>0</v>
      </c>
      <c r="J30" s="400"/>
    </row>
    <row r="31" spans="1:9" ht="13.5" thickBot="1">
      <c r="A31" s="36"/>
      <c r="B31" s="37"/>
      <c r="C31" s="317"/>
      <c r="D31" s="38"/>
      <c r="E31" s="38"/>
      <c r="F31" s="38"/>
      <c r="G31" s="38"/>
      <c r="H31" s="39"/>
      <c r="I31" s="28" t="s">
        <v>98</v>
      </c>
    </row>
    <row r="32" spans="1:10" s="1" customFormat="1" ht="13.5" thickBot="1">
      <c r="A32" s="4" t="s">
        <v>127</v>
      </c>
      <c r="B32" s="414"/>
      <c r="C32" s="26">
        <f>C30</f>
        <v>0</v>
      </c>
      <c r="D32" s="12">
        <f>C32+D30</f>
        <v>0</v>
      </c>
      <c r="E32" s="12">
        <f>D32+E30</f>
        <v>0</v>
      </c>
      <c r="F32" s="12">
        <f>E32+F30</f>
        <v>0</v>
      </c>
      <c r="G32" s="12">
        <f>F32+G30</f>
        <v>0</v>
      </c>
      <c r="H32" s="13">
        <f>G32+H30</f>
        <v>0</v>
      </c>
      <c r="I32" t="s">
        <v>99</v>
      </c>
      <c r="J32" s="400"/>
    </row>
    <row r="34" ht="12.75">
      <c r="A34" t="s">
        <v>100</v>
      </c>
    </row>
  </sheetData>
  <sheetProtection/>
  <mergeCells count="1">
    <mergeCell ref="A4:B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headerFooter alignWithMargins="0">
    <oddHeader>&amp;L&amp;"Arial,Fett"&amp;12Finanzierung, Liquidität, Tragbarkeit&amp;RVorabklärung Projekt: ..................................</oddHeader>
    <oddFooter>&amp;LArbeitsvorlage für die Vorabklärung von QuNaV-Projekten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4.00390625" style="0" customWidth="1"/>
    <col min="2" max="2" width="34.140625" style="0" customWidth="1"/>
    <col min="9" max="9" width="27.8515625" style="0" customWidth="1"/>
    <col min="10" max="10" width="7.140625" style="0" customWidth="1"/>
  </cols>
  <sheetData>
    <row r="1" spans="1:8" s="1" customFormat="1" ht="12.75">
      <c r="A1" s="76"/>
      <c r="B1" s="77"/>
      <c r="C1" s="344" t="s">
        <v>0</v>
      </c>
      <c r="D1" s="268" t="s">
        <v>1</v>
      </c>
      <c r="E1" s="268" t="s">
        <v>2</v>
      </c>
      <c r="F1" s="268" t="s">
        <v>40</v>
      </c>
      <c r="G1" s="269" t="s">
        <v>18</v>
      </c>
      <c r="H1" s="270" t="s">
        <v>97</v>
      </c>
    </row>
    <row r="2" spans="1:8" ht="12.75">
      <c r="A2" s="93" t="s">
        <v>26</v>
      </c>
      <c r="B2" s="94"/>
      <c r="C2" s="345"/>
      <c r="D2" s="95"/>
      <c r="E2" s="95"/>
      <c r="F2" s="95"/>
      <c r="G2" s="96"/>
      <c r="H2" s="97"/>
    </row>
    <row r="3" spans="1:9" ht="12.75">
      <c r="A3" s="98"/>
      <c r="B3" s="99" t="s">
        <v>83</v>
      </c>
      <c r="C3" s="346">
        <f>IF('Einnahmen-Ausgabenentwicklung 1'!$C$16&gt;0,'Einnahmen-Ausgabenentwicklung 1'!E5,'Einnahmen-Ausgaben QuNaV Bsp.'!C4)</f>
        <v>0</v>
      </c>
      <c r="D3" s="100">
        <f>IF('Einnahmen-Ausgabenentwicklung 1'!$C$16&gt;0,'Einnahmen-Ausgabenentwicklung 1'!G5,'Einnahmen-Ausgaben QuNaV Bsp.'!D4)</f>
        <v>0</v>
      </c>
      <c r="E3" s="100">
        <f>IF('Einnahmen-Ausgabenentwicklung 1'!$C$16&gt;0,'Einnahmen-Ausgabenentwicklung 1'!I5,'Einnahmen-Ausgaben QuNaV Bsp.'!E4)</f>
        <v>0</v>
      </c>
      <c r="F3" s="100">
        <f>IF('Einnahmen-Ausgabenentwicklung 1'!$C$16&gt;0,'Einnahmen-Ausgabenentwicklung 1'!K5,'Einnahmen-Ausgaben QuNaV Bsp.'!F4)</f>
        <v>0</v>
      </c>
      <c r="G3" s="100">
        <f>IF('Einnahmen-Ausgabenentwicklung 1'!$C$16&gt;0,'Einnahmen-Ausgabenentwicklung 1'!M5,'Einnahmen-Ausgaben QuNaV Bsp.'!G4)</f>
        <v>0</v>
      </c>
      <c r="H3" s="101">
        <f>IF('Einnahmen-Ausgabenentwicklung 1'!$C$16&gt;0,'Einnahmen-Ausgabenentwicklung 1'!O5,'Einnahmen-Ausgaben QuNaV Bsp.'!H4)</f>
        <v>0</v>
      </c>
      <c r="I3" s="420" t="s">
        <v>85</v>
      </c>
    </row>
    <row r="4" spans="1:9" s="28" customFormat="1" ht="12.75">
      <c r="A4" s="288"/>
      <c r="B4" s="289" t="s">
        <v>84</v>
      </c>
      <c r="C4" s="347">
        <f>IF('Einnahmen-Ausgabenentwicklung 1'!$C$16&gt;0,'Einnahmen-Ausgabenentwicklung 1'!E12,'Einnahmen-Ausgaben QuNaV Bsp.'!C11)</f>
        <v>0</v>
      </c>
      <c r="D4" s="290">
        <f>IF('Einnahmen-Ausgabenentwicklung 1'!$C$16&gt;0,'Einnahmen-Ausgabenentwicklung 1'!G12,'Einnahmen-Ausgaben QuNaV Bsp.'!D11)</f>
        <v>0</v>
      </c>
      <c r="E4" s="290">
        <f>IF('Einnahmen-Ausgabenentwicklung 1'!$C$16&gt;0,'Einnahmen-Ausgabenentwicklung 1'!I12,'Einnahmen-Ausgaben QuNaV Bsp.'!E11)</f>
        <v>0</v>
      </c>
      <c r="F4" s="290">
        <f>IF('Einnahmen-Ausgabenentwicklung 1'!$C$16&gt;0,'Einnahmen-Ausgabenentwicklung 1'!K12,'Einnahmen-Ausgaben QuNaV Bsp.'!F11)</f>
        <v>0</v>
      </c>
      <c r="G4" s="290">
        <f>IF('Einnahmen-Ausgabenentwicklung 1'!$C$16&gt;0,'Einnahmen-Ausgabenentwicklung 1'!M12,'Einnahmen-Ausgaben QuNaV Bsp.'!G11)</f>
        <v>0</v>
      </c>
      <c r="H4" s="291">
        <f>IF('Einnahmen-Ausgabenentwicklung 1'!$C$16&gt;0,'Einnahmen-Ausgabenentwicklung 1'!O12,'Einnahmen-Ausgaben QuNaV Bsp.'!H11)</f>
        <v>0</v>
      </c>
      <c r="I4" s="420" t="s">
        <v>85</v>
      </c>
    </row>
    <row r="5" spans="1:9" s="28" customFormat="1" ht="12.75">
      <c r="A5" s="288"/>
      <c r="B5" s="289" t="s">
        <v>89</v>
      </c>
      <c r="C5" s="348"/>
      <c r="D5" s="292"/>
      <c r="E5" s="292"/>
      <c r="F5" s="292"/>
      <c r="G5" s="293"/>
      <c r="H5" s="294"/>
      <c r="I5" s="420"/>
    </row>
    <row r="6" spans="1:9" s="28" customFormat="1" ht="12.75">
      <c r="A6" s="288"/>
      <c r="B6" s="295"/>
      <c r="C6" s="348"/>
      <c r="D6" s="292"/>
      <c r="E6" s="292"/>
      <c r="F6" s="292"/>
      <c r="G6" s="293"/>
      <c r="H6" s="294"/>
      <c r="I6" s="420"/>
    </row>
    <row r="7" spans="1:9" s="28" customFormat="1" ht="12.75">
      <c r="A7" s="296"/>
      <c r="B7" s="297"/>
      <c r="C7" s="349"/>
      <c r="D7" s="298"/>
      <c r="E7" s="298"/>
      <c r="F7" s="298"/>
      <c r="G7" s="299"/>
      <c r="H7" s="300"/>
      <c r="I7" s="420"/>
    </row>
    <row r="8" spans="1:9" s="2" customFormat="1" ht="12.75">
      <c r="A8" s="114"/>
      <c r="B8" s="115" t="s">
        <v>70</v>
      </c>
      <c r="C8" s="350">
        <f aca="true" t="shared" si="0" ref="C8:H8">SUM(C3:C7)</f>
        <v>0</v>
      </c>
      <c r="D8" s="116">
        <f t="shared" si="0"/>
        <v>0</v>
      </c>
      <c r="E8" s="116">
        <f t="shared" si="0"/>
        <v>0</v>
      </c>
      <c r="F8" s="116">
        <f t="shared" si="0"/>
        <v>0</v>
      </c>
      <c r="G8" s="116">
        <f t="shared" si="0"/>
        <v>0</v>
      </c>
      <c r="H8" s="117">
        <f t="shared" si="0"/>
        <v>0</v>
      </c>
      <c r="I8" s="421"/>
    </row>
    <row r="9" spans="1:9" ht="12.75">
      <c r="A9" s="109" t="s">
        <v>25</v>
      </c>
      <c r="B9" s="110"/>
      <c r="C9" s="351"/>
      <c r="D9" s="111"/>
      <c r="E9" s="111"/>
      <c r="F9" s="111"/>
      <c r="G9" s="112"/>
      <c r="H9" s="113"/>
      <c r="I9" s="420"/>
    </row>
    <row r="10" spans="1:9" s="2" customFormat="1" ht="12.75">
      <c r="A10" s="102" t="s">
        <v>87</v>
      </c>
      <c r="B10" s="105"/>
      <c r="C10" s="352"/>
      <c r="D10" s="103"/>
      <c r="E10" s="103"/>
      <c r="F10" s="103"/>
      <c r="G10" s="106"/>
      <c r="H10" s="104"/>
      <c r="I10" s="421"/>
    </row>
    <row r="11" spans="1:9" ht="12.75">
      <c r="A11" s="98"/>
      <c r="B11" s="99" t="s">
        <v>88</v>
      </c>
      <c r="C11" s="346">
        <f>IF('Einnahmen-Ausgabenentwicklung 1'!$C$16&gt;0,'Einnahmen-Ausgabenentwicklung 1'!E18,'Einnahmen-Ausgaben QuNaV Bsp.'!C17)</f>
        <v>0</v>
      </c>
      <c r="D11" s="100">
        <f>IF('Einnahmen-Ausgabenentwicklung 1'!$C$16&gt;0,'Einnahmen-Ausgabenentwicklung 1'!G18,'Einnahmen-Ausgaben QuNaV Bsp.'!D17)</f>
        <v>0</v>
      </c>
      <c r="E11" s="100">
        <f>IF('Einnahmen-Ausgabenentwicklung 1'!$C$16&gt;0,'Einnahmen-Ausgabenentwicklung 1'!I18,'Einnahmen-Ausgaben QuNaV Bsp.'!E17)</f>
        <v>0</v>
      </c>
      <c r="F11" s="100">
        <f>IF('Einnahmen-Ausgabenentwicklung 1'!$C$16&gt;0,'Einnahmen-Ausgabenentwicklung 1'!K18,'Einnahmen-Ausgaben QuNaV Bsp.'!F17)</f>
        <v>0</v>
      </c>
      <c r="G11" s="100">
        <f>IF('Einnahmen-Ausgabenentwicklung 1'!$C$16&gt;0,'Einnahmen-Ausgabenentwicklung 1'!M18,'Einnahmen-Ausgaben QuNaV Bsp.'!G17)</f>
        <v>0</v>
      </c>
      <c r="H11" s="101">
        <f>IF('Einnahmen-Ausgabenentwicklung 1'!$C$16&gt;0,'Einnahmen-Ausgabenentwicklung 1'!O18,'Einnahmen-Ausgaben QuNaV Bsp.'!H17)</f>
        <v>0</v>
      </c>
      <c r="I11" s="420" t="s">
        <v>85</v>
      </c>
    </row>
    <row r="12" spans="1:9" s="28" customFormat="1" ht="12.75">
      <c r="A12" s="288"/>
      <c r="B12" s="289" t="s">
        <v>132</v>
      </c>
      <c r="C12" s="348"/>
      <c r="D12" s="292"/>
      <c r="E12" s="292"/>
      <c r="F12" s="292"/>
      <c r="G12" s="293"/>
      <c r="H12" s="294"/>
      <c r="I12" s="420"/>
    </row>
    <row r="13" spans="1:9" s="28" customFormat="1" ht="12.75">
      <c r="A13" s="288"/>
      <c r="B13" s="295" t="s">
        <v>3</v>
      </c>
      <c r="C13" s="348"/>
      <c r="D13" s="292"/>
      <c r="E13" s="292"/>
      <c r="F13" s="292"/>
      <c r="G13" s="293"/>
      <c r="H13" s="294"/>
      <c r="I13" s="420"/>
    </row>
    <row r="14" spans="1:9" s="28" customFormat="1" ht="12.75">
      <c r="A14" s="330"/>
      <c r="B14" s="331" t="s">
        <v>3</v>
      </c>
      <c r="C14" s="353"/>
      <c r="D14" s="332"/>
      <c r="E14" s="332"/>
      <c r="F14" s="332"/>
      <c r="G14" s="333"/>
      <c r="H14" s="334"/>
      <c r="I14" s="420"/>
    </row>
    <row r="15" spans="1:9" s="2" customFormat="1" ht="12.75">
      <c r="A15" s="6"/>
      <c r="B15" s="43" t="s">
        <v>71</v>
      </c>
      <c r="C15" s="354">
        <f aca="true" t="shared" si="1" ref="C15:H15">SUM(C11:C14)</f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329">
        <f t="shared" si="1"/>
        <v>0</v>
      </c>
      <c r="I15" s="421"/>
    </row>
    <row r="16" spans="1:9" s="1" customFormat="1" ht="12.75">
      <c r="A16" s="8"/>
      <c r="B16" s="34" t="s">
        <v>4</v>
      </c>
      <c r="C16" s="316">
        <f aca="true" t="shared" si="2" ref="C16:H16">C8-C15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6">
        <f t="shared" si="2"/>
        <v>0</v>
      </c>
      <c r="I16" s="422"/>
    </row>
    <row r="17" spans="1:9" s="2" customFormat="1" ht="12.75">
      <c r="A17" s="118" t="s">
        <v>24</v>
      </c>
      <c r="B17" s="119"/>
      <c r="C17" s="355"/>
      <c r="D17" s="120"/>
      <c r="E17" s="120"/>
      <c r="F17" s="120"/>
      <c r="G17" s="121"/>
      <c r="H17" s="122"/>
      <c r="I17" s="421"/>
    </row>
    <row r="18" spans="1:9" ht="12.75">
      <c r="A18" s="98"/>
      <c r="B18" s="99" t="s">
        <v>126</v>
      </c>
      <c r="C18" s="346">
        <f>Investitionsplan!F21</f>
        <v>0</v>
      </c>
      <c r="D18" s="100">
        <f>Investitionsplan!G21</f>
        <v>0</v>
      </c>
      <c r="E18" s="100">
        <f>Investitionsplan!H21</f>
        <v>0</v>
      </c>
      <c r="F18" s="100">
        <f>Investitionsplan!I21</f>
        <v>0</v>
      </c>
      <c r="G18" s="100">
        <f>Investitionsplan!J21</f>
        <v>0</v>
      </c>
      <c r="H18" s="101">
        <f>Investitionsplan!K21</f>
        <v>0</v>
      </c>
      <c r="I18" s="420" t="s">
        <v>39</v>
      </c>
    </row>
    <row r="19" spans="1:9" ht="12.75">
      <c r="A19" s="98"/>
      <c r="B19" s="99" t="s">
        <v>29</v>
      </c>
      <c r="C19" s="346">
        <f>Fremdkapital!F22</f>
        <v>0</v>
      </c>
      <c r="D19" s="100">
        <f>Fremdkapital!G22</f>
        <v>0</v>
      </c>
      <c r="E19" s="100">
        <f>Fremdkapital!H22</f>
        <v>0</v>
      </c>
      <c r="F19" s="100">
        <f>Fremdkapital!I22</f>
        <v>0</v>
      </c>
      <c r="G19" s="100">
        <f>Fremdkapital!J22</f>
        <v>0</v>
      </c>
      <c r="H19" s="101">
        <f>Fremdkapital!K22</f>
        <v>0</v>
      </c>
      <c r="I19" s="420" t="s">
        <v>38</v>
      </c>
    </row>
    <row r="20" spans="1:9" ht="12.75">
      <c r="A20" s="98"/>
      <c r="B20" s="107" t="s">
        <v>131</v>
      </c>
      <c r="C20" s="346">
        <f>IF('Einnahmen-Ausgabenentwicklung 1'!$C$16&gt;0,'Einnahmen-Ausgabenentwicklung 1'!E25,'Einnahmen-Ausgaben QuNaV Bsp.'!C24)</f>
        <v>0</v>
      </c>
      <c r="D20" s="100">
        <f>IF('Einnahmen-Ausgabenentwicklung 1'!$C$16&gt;0,'Einnahmen-Ausgabenentwicklung 1'!G25,'Einnahmen-Ausgaben QuNaV Bsp.'!D24)</f>
        <v>0</v>
      </c>
      <c r="E20" s="100">
        <f>IF('Einnahmen-Ausgabenentwicklung 1'!$C$16&gt;0,'Einnahmen-Ausgabenentwicklung 1'!I25,'Einnahmen-Ausgaben QuNaV Bsp.'!E24)</f>
        <v>0</v>
      </c>
      <c r="F20" s="100">
        <f>IF('Einnahmen-Ausgabenentwicklung 1'!$C$16&gt;0,'Einnahmen-Ausgabenentwicklung 1'!K25,'Einnahmen-Ausgaben QuNaV Bsp.'!F24)</f>
        <v>0</v>
      </c>
      <c r="G20" s="100">
        <f>IF('Einnahmen-Ausgabenentwicklung 1'!$C$16&gt;0,'Einnahmen-Ausgabenentwicklung 1'!M25,'Einnahmen-Ausgaben QuNaV Bsp.'!G24)</f>
        <v>0</v>
      </c>
      <c r="H20" s="101">
        <f>IF('Einnahmen-Ausgabenentwicklung 1'!$C$16&gt;0,'Einnahmen-Ausgabenentwicklung 1'!O25,'Einnahmen-Ausgaben QuNaV Bsp.'!H24)</f>
        <v>0</v>
      </c>
      <c r="I20" s="420" t="s">
        <v>85</v>
      </c>
    </row>
    <row r="21" spans="1:8" ht="12.75">
      <c r="A21" s="98"/>
      <c r="B21" s="107" t="s">
        <v>130</v>
      </c>
      <c r="C21" s="320"/>
      <c r="D21" s="271"/>
      <c r="E21" s="271"/>
      <c r="F21" s="271"/>
      <c r="G21" s="272"/>
      <c r="H21" s="273"/>
    </row>
    <row r="22" spans="1:8" s="1" customFormat="1" ht="12.75">
      <c r="A22" s="335"/>
      <c r="B22" s="328"/>
      <c r="C22" s="356"/>
      <c r="D22" s="336"/>
      <c r="E22" s="336"/>
      <c r="F22" s="336"/>
      <c r="G22" s="337"/>
      <c r="H22" s="338"/>
    </row>
    <row r="23" spans="1:8" s="2" customFormat="1" ht="12.75">
      <c r="A23" s="40"/>
      <c r="B23" s="43" t="s">
        <v>72</v>
      </c>
      <c r="C23" s="357">
        <f aca="true" t="shared" si="3" ref="C23:H23">SUM(C18:C22)</f>
        <v>0</v>
      </c>
      <c r="D23" s="41">
        <f t="shared" si="3"/>
        <v>0</v>
      </c>
      <c r="E23" s="41">
        <f t="shared" si="3"/>
        <v>0</v>
      </c>
      <c r="F23" s="41">
        <f t="shared" si="3"/>
        <v>0</v>
      </c>
      <c r="G23" s="41">
        <f t="shared" si="3"/>
        <v>0</v>
      </c>
      <c r="H23" s="42">
        <f t="shared" si="3"/>
        <v>0</v>
      </c>
    </row>
    <row r="24" spans="1:8" s="1" customFormat="1" ht="13.5" thickBot="1">
      <c r="A24" s="4" t="s">
        <v>5</v>
      </c>
      <c r="B24" s="343"/>
      <c r="C24" s="342">
        <f aca="true" t="shared" si="4" ref="C24:H24">C16-C23</f>
        <v>0</v>
      </c>
      <c r="D24" s="12">
        <f t="shared" si="4"/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3">
        <f t="shared" si="4"/>
        <v>0</v>
      </c>
    </row>
    <row r="25" spans="1:6" ht="12.75">
      <c r="A25" s="3"/>
      <c r="B25" s="3"/>
      <c r="C25" s="3"/>
      <c r="D25" s="3"/>
      <c r="E25" s="3"/>
      <c r="F25" s="3"/>
    </row>
    <row r="26" ht="12.75">
      <c r="B26" t="s">
        <v>90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&amp;L&amp;"Arial,Fett"&amp;12Erfolgsrechnung&amp;RVorabklärung Projekt: ..................................</oddHeader>
    <oddFooter>&amp;LArbeitsvorlage für die Vorabklärung von QuNaV-Projekten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Segessenmann Zippora BLW</cp:lastModifiedBy>
  <cp:lastPrinted>2015-03-05T09:48:36Z</cp:lastPrinted>
  <dcterms:created xsi:type="dcterms:W3CDTF">2007-02-13T07:05:46Z</dcterms:created>
  <dcterms:modified xsi:type="dcterms:W3CDTF">2015-03-13T13:42:41Z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COO.2101.101.5.823974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Projektinitiativen (421.60/2006/00789)</vt:lpwstr>
  </property>
  <property fmtid="{D5CDD505-2E9C-101B-9397-08002B2CF9AE}" pid="5" name="FSC#COOELAK@1.1001:FileRefYear">
    <vt:lpwstr>2006</vt:lpwstr>
  </property>
  <property fmtid="{D5CDD505-2E9C-101B-9397-08002B2CF9AE}" pid="6" name="FSC#COOELAK@1.1001:FileRefOrdinal">
    <vt:lpwstr>789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Röösli</vt:lpwstr>
  </property>
  <property fmtid="{D5CDD505-2E9C-101B-9397-08002B2CF9AE}" pid="10" name="FSC#COOELAK@1.1001:OwnerExtension">
    <vt:lpwstr>+41 31 324 84 22</vt:lpwstr>
  </property>
  <property fmtid="{D5CDD505-2E9C-101B-9397-08002B2CF9AE}" pid="11" name="FSC#COOELAK@1.1001:OwnerFaxExtension">
    <vt:lpwstr>+41 31 322 26 34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Ländliche Entwicklung (BLW)</vt:lpwstr>
  </property>
  <property fmtid="{D5CDD505-2E9C-101B-9397-08002B2CF9AE}" pid="17" name="FSC#COOELAK@1.1001:CreatedAt">
    <vt:lpwstr>24.03.2010 12:30:59</vt:lpwstr>
  </property>
  <property fmtid="{D5CDD505-2E9C-101B-9397-08002B2CF9AE}" pid="18" name="FSC#COOELAK@1.1001:OU">
    <vt:lpwstr>x-Hochbau, Start- und Betriebshilfe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*COO.2101.101.5.823974*</vt:lpwstr>
  </property>
  <property fmtid="{D5CDD505-2E9C-101B-9397-08002B2CF9AE}" pid="21" name="FSC#COOELAK@1.1001:RefBarCode">
    <vt:lpwstr>*Projektplanung Finanzen März 2010*</vt:lpwstr>
  </property>
  <property fmtid="{D5CDD505-2E9C-101B-9397-08002B2CF9AE}" pid="22" name="FSC#COOELAK@1.1001:FileRefBarCode">
    <vt:lpwstr>*Projektinitiativen (421.60/2006/00789)*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421.60</vt:lpwstr>
  </property>
  <property fmtid="{D5CDD505-2E9C-101B-9397-08002B2CF9AE}" pid="36" name="FSC#COOELAK@1.1001:CurrentUserRolePos">
    <vt:lpwstr>Spécialiste</vt:lpwstr>
  </property>
  <property fmtid="{D5CDD505-2E9C-101B-9397-08002B2CF9AE}" pid="37" name="FSC#COOELAK@1.1001:CurrentUserEmail">
    <vt:lpwstr>magdalena.zajac@blw.admin.ch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EVDCFG@15.1400:PositionNumber">
    <vt:lpwstr>421.60</vt:lpwstr>
  </property>
  <property fmtid="{D5CDD505-2E9C-101B-9397-08002B2CF9AE}" pid="44" name="FSC#EVDCFG@15.1400:Dossierref">
    <vt:lpwstr>421.60/2006/00789</vt:lpwstr>
  </property>
  <property fmtid="{D5CDD505-2E9C-101B-9397-08002B2CF9AE}" pid="45" name="FSC#EVDCFG@15.1400:FileRespEmail">
    <vt:lpwstr>gustav.munz@blw.admin.ch</vt:lpwstr>
  </property>
  <property fmtid="{D5CDD505-2E9C-101B-9397-08002B2CF9AE}" pid="46" name="FSC#EVDCFG@15.1400:FileRespFax">
    <vt:lpwstr/>
  </property>
  <property fmtid="{D5CDD505-2E9C-101B-9397-08002B2CF9AE}" pid="47" name="FSC#EVDCFG@15.1400:FileRespHome">
    <vt:lpwstr>Bern</vt:lpwstr>
  </property>
  <property fmtid="{D5CDD505-2E9C-101B-9397-08002B2CF9AE}" pid="48" name="FSC#EVDCFG@15.1400:FileResponsible">
    <vt:lpwstr>Gustav Munz</vt:lpwstr>
  </property>
  <property fmtid="{D5CDD505-2E9C-101B-9397-08002B2CF9AE}" pid="49" name="FSC#EVDCFG@15.1400:UserInCharge">
    <vt:lpwstr/>
  </property>
  <property fmtid="{D5CDD505-2E9C-101B-9397-08002B2CF9AE}" pid="50" name="FSC#EVDCFG@15.1400:FileRespOrg">
    <vt:lpwstr>Ländliche Entwicklung</vt:lpwstr>
  </property>
  <property fmtid="{D5CDD505-2E9C-101B-9397-08002B2CF9AE}" pid="51" name="FSC#EVDCFG@15.1400:FileRespOrgHome">
    <vt:lpwstr/>
  </property>
  <property fmtid="{D5CDD505-2E9C-101B-9397-08002B2CF9AE}" pid="52" name="FSC#EVDCFG@15.1400:FileRespOrgStreet">
    <vt:lpwstr/>
  </property>
  <property fmtid="{D5CDD505-2E9C-101B-9397-08002B2CF9AE}" pid="53" name="FSC#EVDCFG@15.1400:FileRespOrgZipCode">
    <vt:lpwstr/>
  </property>
  <property fmtid="{D5CDD505-2E9C-101B-9397-08002B2CF9AE}" pid="54" name="FSC#EVDCFG@15.1400:FileRespshortsign">
    <vt:lpwstr>muz</vt:lpwstr>
  </property>
  <property fmtid="{D5CDD505-2E9C-101B-9397-08002B2CF9AE}" pid="55" name="FSC#EVDCFG@15.1400:FileRespStreet">
    <vt:lpwstr>Mattenhofstrasse 5</vt:lpwstr>
  </property>
  <property fmtid="{D5CDD505-2E9C-101B-9397-08002B2CF9AE}" pid="56" name="FSC#EVDCFG@15.1400:FileRespTel">
    <vt:lpwstr>+41 31 323 50 75</vt:lpwstr>
  </property>
  <property fmtid="{D5CDD505-2E9C-101B-9397-08002B2CF9AE}" pid="57" name="FSC#EVDCFG@15.1400:FileRespZipCode">
    <vt:lpwstr>3003</vt:lpwstr>
  </property>
  <property fmtid="{D5CDD505-2E9C-101B-9397-08002B2CF9AE}" pid="58" name="FSC#EVDCFG@15.1400:OutAttachElectr">
    <vt:lpwstr/>
  </property>
  <property fmtid="{D5CDD505-2E9C-101B-9397-08002B2CF9AE}" pid="59" name="FSC#EVDCFG@15.1400:OutAttachPhysic">
    <vt:lpwstr/>
  </property>
  <property fmtid="{D5CDD505-2E9C-101B-9397-08002B2CF9AE}" pid="60" name="FSC#EVDCFG@15.1400:SignAcceptedDraft1">
    <vt:lpwstr/>
  </property>
  <property fmtid="{D5CDD505-2E9C-101B-9397-08002B2CF9AE}" pid="61" name="FSC#EVDCFG@15.1400:SignAcceptedDraft1FR">
    <vt:lpwstr/>
  </property>
  <property fmtid="{D5CDD505-2E9C-101B-9397-08002B2CF9AE}" pid="62" name="FSC#EVDCFG@15.1400:SignAcceptedDraft2">
    <vt:lpwstr/>
  </property>
  <property fmtid="{D5CDD505-2E9C-101B-9397-08002B2CF9AE}" pid="63" name="FSC#EVDCFG@15.1400:SignAcceptedDraft2FR">
    <vt:lpwstr/>
  </property>
  <property fmtid="{D5CDD505-2E9C-101B-9397-08002B2CF9AE}" pid="64" name="FSC#EVDCFG@15.1400:SignApproved1">
    <vt:lpwstr/>
  </property>
  <property fmtid="{D5CDD505-2E9C-101B-9397-08002B2CF9AE}" pid="65" name="FSC#EVDCFG@15.1400:SignApproved1FR">
    <vt:lpwstr/>
  </property>
  <property fmtid="{D5CDD505-2E9C-101B-9397-08002B2CF9AE}" pid="66" name="FSC#EVDCFG@15.1400:SignApproved2">
    <vt:lpwstr/>
  </property>
  <property fmtid="{D5CDD505-2E9C-101B-9397-08002B2CF9AE}" pid="67" name="FSC#EVDCFG@15.1400:SignApproved2FR">
    <vt:lpwstr/>
  </property>
  <property fmtid="{D5CDD505-2E9C-101B-9397-08002B2CF9AE}" pid="68" name="FSC#EVDCFG@15.1400:SubDossierBarCode">
    <vt:lpwstr>*COO.2101.101.6.841016*</vt:lpwstr>
  </property>
  <property fmtid="{D5CDD505-2E9C-101B-9397-08002B2CF9AE}" pid="69" name="FSC#EVDCFG@15.1400:Subject">
    <vt:lpwstr/>
  </property>
  <property fmtid="{D5CDD505-2E9C-101B-9397-08002B2CF9AE}" pid="70" name="FSC#EVDCFG@15.1400:Title">
    <vt:lpwstr>Version 2010_d</vt:lpwstr>
  </property>
  <property fmtid="{D5CDD505-2E9C-101B-9397-08002B2CF9AE}" pid="71" name="FSC#EVDCFG@15.1400:UserFunction">
    <vt:lpwstr/>
  </property>
  <property fmtid="{D5CDD505-2E9C-101B-9397-08002B2CF9AE}" pid="72" name="FSC#EVDCFG@15.1400:SalutationEnglish">
    <vt:lpwstr>Rural Development Unit</vt:lpwstr>
  </property>
  <property fmtid="{D5CDD505-2E9C-101B-9397-08002B2CF9AE}" pid="73" name="FSC#EVDCFG@15.1400:SalutationFrench">
    <vt:lpwstr>Secteur Développement rural</vt:lpwstr>
  </property>
  <property fmtid="{D5CDD505-2E9C-101B-9397-08002B2CF9AE}" pid="74" name="FSC#EVDCFG@15.1400:SalutationGerman">
    <vt:lpwstr>Fachbereich Ländliche Entwicklung</vt:lpwstr>
  </property>
  <property fmtid="{D5CDD505-2E9C-101B-9397-08002B2CF9AE}" pid="75" name="FSC#EVDCFG@15.1400:SalutationItalian">
    <vt:lpwstr>Settore Sviluppo rurale</vt:lpwstr>
  </property>
  <property fmtid="{D5CDD505-2E9C-101B-9397-08002B2CF9AE}" pid="76" name="FSC#EVDCFG@15.1400:SalutationEnglishUser">
    <vt:lpwstr/>
  </property>
  <property fmtid="{D5CDD505-2E9C-101B-9397-08002B2CF9AE}" pid="77" name="FSC#EVDCFG@15.1400:SalutationFrenchUser">
    <vt:lpwstr/>
  </property>
  <property fmtid="{D5CDD505-2E9C-101B-9397-08002B2CF9AE}" pid="78" name="FSC#EVDCFG@15.1400:SalutationGermanUser">
    <vt:lpwstr/>
  </property>
  <property fmtid="{D5CDD505-2E9C-101B-9397-08002B2CF9AE}" pid="79" name="FSC#EVDCFG@15.1400:SalutationItalianUser">
    <vt:lpwstr/>
  </property>
  <property fmtid="{D5CDD505-2E9C-101B-9397-08002B2CF9AE}" pid="80" name="FSC#EVDCFG@15.1400:FileRespOrgShortname">
    <vt:lpwstr>BLW</vt:lpwstr>
  </property>
</Properties>
</file>