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5_Ackerkulturen\035.1 Getreide_Backwaren\04 Publikation\Marktberichte\2023\Begleittabellen\"/>
    </mc:Choice>
  </mc:AlternateContent>
  <xr:revisionPtr revIDLastSave="0" documentId="13_ncr:1_{A7835D44-C5CF-4B19-B2B0-8B2E96260607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Absatz_Umsatz Brot_Backwaren" sheetId="1" r:id="rId1"/>
    <sheet name="monatl.Preisentw. Frischbrot" sheetId="13" r:id="rId2"/>
    <sheet name="monatl. Absatzentw. Frischbrot" sheetId="15" r:id="rId3"/>
    <sheet name="Absatz und Umsatz Frischbrot" sheetId="2" r:id="rId4"/>
    <sheet name="Ausgaben für Brot und Backwaren" sheetId="4" r:id="rId5"/>
    <sheet name="Ausgaben für Frischbrot" sheetId="10" state="hidden" r:id="rId6"/>
    <sheet name="Ausgaben für Backwaren" sheetId="11" state="hidden" r:id="rId7"/>
    <sheet name="Uebersetzung" sheetId="12" state="hidden" r:id="rId8"/>
  </sheets>
  <externalReferences>
    <externalReference r:id="rId9"/>
  </externalReferences>
  <definedNames>
    <definedName name="actcolorcode" localSheetId="2">#REF!</definedName>
    <definedName name="actcolorcode" localSheetId="1">#REF!</definedName>
    <definedName name="actcolorcode">#REF!</definedName>
    <definedName name="actorder" localSheetId="2">#REF!</definedName>
    <definedName name="actorder" localSheetId="1">#REF!</definedName>
    <definedName name="actorder">#REF!</definedName>
    <definedName name="actstate" localSheetId="2">#REF!</definedName>
    <definedName name="actstate" localSheetId="1">#REF!</definedName>
    <definedName name="actstate">#REF!</definedName>
    <definedName name="actstatevalue" localSheetId="2">#REF!</definedName>
    <definedName name="actstatevalue" localSheetId="1">#REF!</definedName>
    <definedName name="actstatevalue">#REF!</definedName>
    <definedName name="acttext" localSheetId="2">#REF!</definedName>
    <definedName name="acttext" localSheetId="1">#REF!</definedName>
    <definedName name="acttext">#REF!</definedName>
    <definedName name="acttextvalue" localSheetId="2">#REF!</definedName>
    <definedName name="acttextvalue" localSheetId="1">#REF!</definedName>
    <definedName name="acttextvalue">#REF!</definedName>
    <definedName name="co" localSheetId="2">#REF!</definedName>
    <definedName name="co" localSheetId="1">#REF!</definedName>
    <definedName name="co">#REF!</definedName>
    <definedName name="colo1" localSheetId="2">#REF!</definedName>
    <definedName name="colo1" localSheetId="1">#REF!</definedName>
    <definedName name="colo1">#REF!</definedName>
    <definedName name="color1" localSheetId="2">#REF!</definedName>
    <definedName name="color1" localSheetId="1">#REF!</definedName>
    <definedName name="color1">#REF!</definedName>
    <definedName name="color2" localSheetId="2">#REF!</definedName>
    <definedName name="color2" localSheetId="1">#REF!</definedName>
    <definedName name="color2">#REF!</definedName>
    <definedName name="color3" localSheetId="2">#REF!</definedName>
    <definedName name="color3" localSheetId="1">#REF!</definedName>
    <definedName name="color3">#REF!</definedName>
    <definedName name="color4" localSheetId="2">#REF!</definedName>
    <definedName name="color4" localSheetId="1">#REF!</definedName>
    <definedName name="color4">#REF!</definedName>
    <definedName name="color5" localSheetId="2">#REF!</definedName>
    <definedName name="color5" localSheetId="1">#REF!</definedName>
    <definedName name="color5">#REF!</definedName>
    <definedName name="color6" localSheetId="2">#REF!</definedName>
    <definedName name="color6" localSheetId="1">#REF!</definedName>
    <definedName name="color6">#REF!</definedName>
    <definedName name="color7" localSheetId="2">#REF!</definedName>
    <definedName name="color7" localSheetId="1">#REF!</definedName>
    <definedName name="color7">#REF!</definedName>
    <definedName name="comment10d">Uebersetzung!$B$80</definedName>
    <definedName name="comment10f">Uebersetzung!$C$80</definedName>
    <definedName name="comment10i">Uebersetzung!$D$80</definedName>
    <definedName name="comment11d">Uebersetzung!$B$88</definedName>
    <definedName name="comment11f">Uebersetzung!$C$88</definedName>
    <definedName name="comment11i">Uebersetzung!$D$88</definedName>
    <definedName name="comment12d">Uebersetzung!$B$96</definedName>
    <definedName name="comment12f">Uebersetzung!$C$96</definedName>
    <definedName name="comment12i">Uebersetzung!$D$96</definedName>
    <definedName name="comment1d">Uebersetzung!$B$8</definedName>
    <definedName name="comment1f">Uebersetzung!$C$8</definedName>
    <definedName name="comment1i">Uebersetzung!$D$8</definedName>
    <definedName name="comment2d">Uebersetzung!$B$16</definedName>
    <definedName name="comment2f">Uebersetzung!$C$16</definedName>
    <definedName name="comment2i">Uebersetzung!$D$16</definedName>
    <definedName name="comment3d">Uebersetzung!$B$24</definedName>
    <definedName name="comment3f">Uebersetzung!$C$24</definedName>
    <definedName name="comment3i">Uebersetzung!$D$24</definedName>
    <definedName name="comment4d">Uebersetzung!$B$32</definedName>
    <definedName name="comment4f">Uebersetzung!$C$32</definedName>
    <definedName name="comment4i">Uebersetzung!$D$32</definedName>
    <definedName name="comment5d">Uebersetzung!$B$40</definedName>
    <definedName name="comment5f">Uebersetzung!$C$40</definedName>
    <definedName name="comment5i">Uebersetzung!$D$40</definedName>
    <definedName name="comment6d">Uebersetzung!$B$48</definedName>
    <definedName name="comment6f">Uebersetzung!$C$48</definedName>
    <definedName name="comment6i">Uebersetzung!$D$48</definedName>
    <definedName name="comment7d">Uebersetzung!$B$56</definedName>
    <definedName name="comment7f">Uebersetzung!$C$56</definedName>
    <definedName name="comment7i">Uebersetzung!$D$56</definedName>
    <definedName name="comment8d">Uebersetzung!$B$64</definedName>
    <definedName name="comment8f">Uebersetzung!$C$64</definedName>
    <definedName name="comment8i">Uebersetzung!$D$64</definedName>
    <definedName name="comment9d">Uebersetzung!$B$72</definedName>
    <definedName name="comment9f">Uebersetzung!$C$72</definedName>
    <definedName name="comment9i">Uebersetzung!$D$72</definedName>
    <definedName name="fff">#REF!</definedName>
    <definedName name="measures10d">Uebersetzung!$B$78</definedName>
    <definedName name="measures10f">Uebersetzung!$C$78</definedName>
    <definedName name="measures10i">Uebersetzung!$D$78</definedName>
    <definedName name="measures11d">Uebersetzung!$B$86</definedName>
    <definedName name="measures11f">Uebersetzung!$C$86</definedName>
    <definedName name="measures11i">Uebersetzung!$D$86</definedName>
    <definedName name="measures12d">Uebersetzung!$B$94</definedName>
    <definedName name="measures12f">Uebersetzung!$C$94</definedName>
    <definedName name="measures12i">Uebersetzung!$D$94</definedName>
    <definedName name="measures1d">Uebersetzung!$B$6</definedName>
    <definedName name="measures1f">Uebersetzung!$C$6</definedName>
    <definedName name="measures1i">Uebersetzung!$D$6</definedName>
    <definedName name="measures2d">Uebersetzung!$B$14</definedName>
    <definedName name="measures2f">Uebersetzung!$C$14</definedName>
    <definedName name="measures2i">Uebersetzung!$D$14</definedName>
    <definedName name="measures3d">Uebersetzung!$B$22</definedName>
    <definedName name="measures3f">Uebersetzung!$C$22</definedName>
    <definedName name="measures3i">Uebersetzung!$D$22</definedName>
    <definedName name="measures4d">Uebersetzung!$B$30</definedName>
    <definedName name="measures4f">Uebersetzung!$C$30</definedName>
    <definedName name="measures4i">Uebersetzung!$D$30</definedName>
    <definedName name="measures5d">Uebersetzung!$B$38</definedName>
    <definedName name="measures5f">Uebersetzung!$C$38</definedName>
    <definedName name="measures5i">Uebersetzung!$D$38</definedName>
    <definedName name="measures6d">Uebersetzung!$B$46</definedName>
    <definedName name="measures6f">Uebersetzung!$C$46</definedName>
    <definedName name="measures6i">Uebersetzung!$D$46</definedName>
    <definedName name="measures7d">Uebersetzung!$B$54</definedName>
    <definedName name="measures7f">Uebersetzung!$C$54</definedName>
    <definedName name="measures7i">Uebersetzung!$D$54</definedName>
    <definedName name="measures8d">Uebersetzung!$B$62</definedName>
    <definedName name="measures8f">Uebersetzung!$C$62</definedName>
    <definedName name="measures8i">Uebersetzung!$D$62</definedName>
    <definedName name="measures9d">Uebersetzung!$B$70</definedName>
    <definedName name="measures9f">Uebersetzung!$C$70</definedName>
    <definedName name="measures9i">Uebersetzung!$D$70</definedName>
    <definedName name="source10d">Uebersetzung!$B$81</definedName>
    <definedName name="source10f">Uebersetzung!$C$81</definedName>
    <definedName name="source10i">Uebersetzung!$D$81</definedName>
    <definedName name="source11d">Uebersetzung!$B$89</definedName>
    <definedName name="source11f">Uebersetzung!$C$89</definedName>
    <definedName name="source11i">Uebersetzung!$D$89</definedName>
    <definedName name="source12d">Uebersetzung!$B$97</definedName>
    <definedName name="source12f">Uebersetzung!$C$97</definedName>
    <definedName name="source12i">Uebersetzung!$D$97</definedName>
    <definedName name="source1d">Uebersetzung!$B$9</definedName>
    <definedName name="source1f">Uebersetzung!$C$9</definedName>
    <definedName name="source1i">Uebersetzung!$D$9</definedName>
    <definedName name="source2d">Uebersetzung!$B$17</definedName>
    <definedName name="source2f">Uebersetzung!$C$17</definedName>
    <definedName name="source2i">Uebersetzung!$D$17</definedName>
    <definedName name="source3d">Uebersetzung!$B$25</definedName>
    <definedName name="source3f">Uebersetzung!$C$25</definedName>
    <definedName name="source3i">Uebersetzung!$D$25</definedName>
    <definedName name="source4d">Uebersetzung!$B$33</definedName>
    <definedName name="source4f">Uebersetzung!$C$33</definedName>
    <definedName name="source4i">Uebersetzung!$D$33</definedName>
    <definedName name="source5d">Uebersetzung!$B$41</definedName>
    <definedName name="source5f">Uebersetzung!$C$41</definedName>
    <definedName name="source5i">Uebersetzung!$D$41</definedName>
    <definedName name="source6d">Uebersetzung!$B$49</definedName>
    <definedName name="source6f">Uebersetzung!$C$49</definedName>
    <definedName name="source6i">Uebersetzung!$D$49</definedName>
    <definedName name="source7d">Uebersetzung!$B$57</definedName>
    <definedName name="source7f">Uebersetzung!$C$57</definedName>
    <definedName name="source7i">Uebersetzung!$D$57</definedName>
    <definedName name="source8d">Uebersetzung!$B$65</definedName>
    <definedName name="source8f">Uebersetzung!$C$65</definedName>
    <definedName name="source8i">Uebersetzung!$D$65</definedName>
    <definedName name="source9d">Uebersetzung!$B$73</definedName>
    <definedName name="source9f">Uebersetzung!$C$73</definedName>
    <definedName name="source9i">Uebersetzung!$D$73</definedName>
    <definedName name="ss">#REF!</definedName>
    <definedName name="subtitle10d">Uebersetzung!$B$77</definedName>
    <definedName name="subtitle10f">Uebersetzung!$C$77</definedName>
    <definedName name="subtitle10i">Uebersetzung!$D$77</definedName>
    <definedName name="subtitle11d">Uebersetzung!$B$85</definedName>
    <definedName name="subtitle11f">Uebersetzung!$C$85</definedName>
    <definedName name="subtitle11i">Uebersetzung!$D$85</definedName>
    <definedName name="subtitle12d">Uebersetzung!$B$93</definedName>
    <definedName name="subtitle12f">Uebersetzung!$C$93</definedName>
    <definedName name="subtitle12i">Uebersetzung!$D$93</definedName>
    <definedName name="subtitle1d">Uebersetzung!$B$5</definedName>
    <definedName name="subtitle1f">Uebersetzung!$C$5</definedName>
    <definedName name="subtitle1i">Uebersetzung!$D$5</definedName>
    <definedName name="subtitle2d">Uebersetzung!$B$13</definedName>
    <definedName name="subtitle2f">Uebersetzung!$C$13</definedName>
    <definedName name="subtitle2i">Uebersetzung!$D$13</definedName>
    <definedName name="subtitle3d">Uebersetzung!$B$21</definedName>
    <definedName name="subtitle3f">Uebersetzung!$C$21</definedName>
    <definedName name="subtitle3i">Uebersetzung!$D$21</definedName>
    <definedName name="subtitle4d">Uebersetzung!$B$29</definedName>
    <definedName name="subtitle4f">Uebersetzung!$C$29</definedName>
    <definedName name="subtitle4i">Uebersetzung!$D$29</definedName>
    <definedName name="subtitle5d">Uebersetzung!$B$37</definedName>
    <definedName name="subtitle5f">Uebersetzung!$C$37</definedName>
    <definedName name="subtitle5i">Uebersetzung!$D$37</definedName>
    <definedName name="subtitle6d">Uebersetzung!$B$45</definedName>
    <definedName name="subtitle6f">Uebersetzung!$C$45</definedName>
    <definedName name="subtitle6i">Uebersetzung!$D$45</definedName>
    <definedName name="subtitle7d">Uebersetzung!$B$53</definedName>
    <definedName name="subtitle7f">Uebersetzung!$C$53</definedName>
    <definedName name="subtitle7i">Uebersetzung!$D$53</definedName>
    <definedName name="subtitle8d">Uebersetzung!$B$61</definedName>
    <definedName name="subtitle8f">Uebersetzung!$C$61</definedName>
    <definedName name="subtitle8i">Uebersetzung!$D$61</definedName>
    <definedName name="subtitle9d">Uebersetzung!$B$69</definedName>
    <definedName name="subtitle9f">Uebersetzung!$C$69</definedName>
    <definedName name="subtitle9i">Uebersetzung!$D$69</definedName>
    <definedName name="title10d">Uebersetzung!$B$76</definedName>
    <definedName name="title10f">Uebersetzung!$C$76</definedName>
    <definedName name="title10i">Uebersetzung!$D$76</definedName>
    <definedName name="title11d">Uebersetzung!$B$84</definedName>
    <definedName name="title11f">Uebersetzung!$C$84</definedName>
    <definedName name="title11i">Uebersetzung!$D$84</definedName>
    <definedName name="title12d">Uebersetzung!$B$92</definedName>
    <definedName name="title12f">Uebersetzung!$C$92</definedName>
    <definedName name="title12i">Uebersetzung!$D$92</definedName>
    <definedName name="title1d">Uebersetzung!$B$4</definedName>
    <definedName name="title1f">Uebersetzung!$C$4</definedName>
    <definedName name="title1i">Uebersetzung!$D$4</definedName>
    <definedName name="title2d">Uebersetzung!$B$12</definedName>
    <definedName name="title2f">Uebersetzung!$C$12</definedName>
    <definedName name="title2i">Uebersetzung!$D$12</definedName>
    <definedName name="title3d">Uebersetzung!$B$20</definedName>
    <definedName name="title3f">Uebersetzung!$C$20</definedName>
    <definedName name="title3i">Uebersetzung!$D$20</definedName>
    <definedName name="title4d">Uebersetzung!$B$28</definedName>
    <definedName name="title4f">Uebersetzung!$C$28</definedName>
    <definedName name="title4i">Uebersetzung!$D$28</definedName>
    <definedName name="title5d">Uebersetzung!$B$36</definedName>
    <definedName name="title5f">Uebersetzung!$C$36</definedName>
    <definedName name="title5i">Uebersetzung!$D$36</definedName>
    <definedName name="title6d">Uebersetzung!$B$44</definedName>
    <definedName name="title6f">Uebersetzung!$C$44</definedName>
    <definedName name="title6i">Uebersetzung!$D$44</definedName>
    <definedName name="title7d">Uebersetzung!$B$52</definedName>
    <definedName name="title7f">Uebersetzung!$C$52</definedName>
    <definedName name="title7i">Uebersetzung!$D$52</definedName>
    <definedName name="title8d">Uebersetzung!$B$60</definedName>
    <definedName name="title8f">Uebersetzung!$C$60</definedName>
    <definedName name="title8i">Uebersetzung!$D$60</definedName>
    <definedName name="title9d">Uebersetzung!$B$68</definedName>
    <definedName name="title9f">Uebersetzung!$C$68</definedName>
    <definedName name="title9i">Uebersetzung!$D$68</definedName>
    <definedName name="valuename" localSheetId="2">#REF!</definedName>
    <definedName name="valuename" localSheetId="1">#REF!</definedName>
    <definedName name="valuename">#REF!</definedName>
    <definedName name="valuevalue" localSheetId="2">#REF!</definedName>
    <definedName name="valuevalue" localSheetId="1">#REF!</definedName>
    <definedName name="valuevalue">#REF!</definedName>
    <definedName name="Wert" localSheetId="2">#REF!</definedName>
    <definedName name="Wert" localSheetId="1">#REF!</definedName>
    <definedName name="Wert">#REF!</definedName>
    <definedName name="Werte" localSheetId="2">#REF!</definedName>
    <definedName name="Werte" localSheetId="1">#REF!</definedName>
    <definedName name="Werte">#REF!</definedName>
    <definedName name="years10d">Uebersetzung!$B$79</definedName>
    <definedName name="years10f">Uebersetzung!$C$79</definedName>
    <definedName name="years10i">Uebersetzung!$D$79</definedName>
    <definedName name="years11d">Uebersetzung!$B$87</definedName>
    <definedName name="years11f">Uebersetzung!$C$87</definedName>
    <definedName name="years11i">Uebersetzung!$D$87</definedName>
    <definedName name="years12d">Uebersetzung!$B$95</definedName>
    <definedName name="years12f">Uebersetzung!$C$95</definedName>
    <definedName name="years12i">Uebersetzung!$D$95</definedName>
    <definedName name="years1d">Uebersetzung!$B$7</definedName>
    <definedName name="years1f">Uebersetzung!$C$7</definedName>
    <definedName name="years1i">Uebersetzung!$D$7</definedName>
    <definedName name="years2d">Uebersetzung!$B$15</definedName>
    <definedName name="years2f">Uebersetzung!$C$15</definedName>
    <definedName name="years2i">Uebersetzung!$D$15</definedName>
    <definedName name="years3d">Uebersetzung!$B$23</definedName>
    <definedName name="years3f">Uebersetzung!$C$23</definedName>
    <definedName name="years3i">Uebersetzung!$D$23</definedName>
    <definedName name="years4d">Uebersetzung!$B$31</definedName>
    <definedName name="years4f">Uebersetzung!$C$31</definedName>
    <definedName name="years4i">Uebersetzung!$D$31</definedName>
    <definedName name="years5d">Uebersetzung!$B$39</definedName>
    <definedName name="years5f">Uebersetzung!$C$39</definedName>
    <definedName name="years5i">Uebersetzung!$D$39</definedName>
    <definedName name="years6d">Uebersetzung!$B$47</definedName>
    <definedName name="years6f">Uebersetzung!$C$47</definedName>
    <definedName name="years6i">Uebersetzung!$D$47</definedName>
    <definedName name="years7d">Uebersetzung!$B$55</definedName>
    <definedName name="years7f">Uebersetzung!$C$55</definedName>
    <definedName name="years7i">Uebersetzung!$D$55</definedName>
    <definedName name="years8d">Uebersetzung!$B$63</definedName>
    <definedName name="years8f">Uebersetzung!$C$63</definedName>
    <definedName name="years8i">Uebersetzung!$D$63</definedName>
    <definedName name="years9d">Uebersetzung!$B$71</definedName>
    <definedName name="years9f">Uebersetzung!$C$71</definedName>
    <definedName name="years9i">Uebersetzung!$D$71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2" l="1"/>
  <c r="V28" i="2"/>
  <c r="V29" i="2"/>
  <c r="V30" i="2"/>
  <c r="V32" i="2"/>
  <c r="V33" i="2"/>
  <c r="V34" i="2"/>
  <c r="V35" i="2"/>
  <c r="V37" i="2"/>
  <c r="V38" i="2"/>
  <c r="V39" i="2"/>
  <c r="V40" i="2"/>
  <c r="V41" i="2"/>
  <c r="V42" i="2"/>
  <c r="V44" i="2"/>
  <c r="V46" i="2"/>
  <c r="V47" i="2"/>
  <c r="V48" i="2"/>
  <c r="V49" i="2"/>
  <c r="V50" i="2"/>
  <c r="V51" i="2"/>
  <c r="V52" i="2"/>
  <c r="V20" i="2"/>
  <c r="V21" i="2"/>
  <c r="A24" i="1"/>
  <c r="O77" i="1"/>
  <c r="Q84" i="1"/>
  <c r="I77" i="1"/>
  <c r="K77" i="1"/>
  <c r="J21" i="2"/>
  <c r="J23" i="2"/>
  <c r="J24" i="2"/>
  <c r="J27" i="2"/>
  <c r="J28" i="2"/>
  <c r="J29" i="2"/>
  <c r="J30" i="2"/>
  <c r="J32" i="2"/>
  <c r="J33" i="2"/>
  <c r="J34" i="2"/>
  <c r="J35" i="2"/>
  <c r="J37" i="2"/>
  <c r="J38" i="2"/>
  <c r="J39" i="2"/>
  <c r="J40" i="2"/>
  <c r="J41" i="2"/>
  <c r="J42" i="2"/>
  <c r="J44" i="2"/>
  <c r="J46" i="2"/>
  <c r="J47" i="2"/>
  <c r="J48" i="2"/>
  <c r="J49" i="2"/>
  <c r="J50" i="2"/>
  <c r="J51" i="2"/>
  <c r="J52" i="2"/>
  <c r="J20" i="2"/>
  <c r="H81" i="1"/>
  <c r="S18" i="4"/>
  <c r="S19" i="4"/>
  <c r="S22" i="4"/>
  <c r="S23" i="4"/>
  <c r="S26" i="4"/>
  <c r="S27" i="4"/>
  <c r="S28" i="4"/>
  <c r="S31" i="4"/>
  <c r="S32" i="4"/>
  <c r="S33" i="4"/>
  <c r="S34" i="4"/>
  <c r="S37" i="4"/>
  <c r="S38" i="4"/>
  <c r="S39" i="4"/>
  <c r="S40" i="4"/>
  <c r="R18" i="4"/>
  <c r="S77" i="1" l="1"/>
  <c r="R77" i="1"/>
  <c r="S78" i="1"/>
  <c r="S79" i="1"/>
  <c r="S80" i="1"/>
  <c r="S81" i="1"/>
  <c r="S82" i="1"/>
  <c r="S83" i="1"/>
  <c r="S84" i="1"/>
  <c r="T77" i="1"/>
  <c r="V23" i="2"/>
  <c r="V24" i="2"/>
  <c r="R84" i="1"/>
  <c r="Q77" i="1" l="1"/>
  <c r="P25" i="2"/>
  <c r="P22" i="2"/>
  <c r="I22" i="2" l="1"/>
  <c r="J22" i="2" s="1"/>
  <c r="I25" i="2"/>
  <c r="O78" i="1" l="1"/>
  <c r="O79" i="1"/>
  <c r="O80" i="1"/>
  <c r="O81" i="1"/>
  <c r="O82" i="1"/>
  <c r="O83" i="1"/>
  <c r="I78" i="1"/>
  <c r="I79" i="1"/>
  <c r="I80" i="1"/>
  <c r="I81" i="1"/>
  <c r="I82" i="1"/>
  <c r="I83" i="1"/>
  <c r="H77" i="1"/>
  <c r="F29" i="13"/>
  <c r="F17" i="13"/>
  <c r="F65" i="13"/>
  <c r="F53" i="13"/>
  <c r="F41" i="13"/>
  <c r="T78" i="1" l="1"/>
  <c r="T79" i="1"/>
  <c r="T80" i="1"/>
  <c r="T81" i="1"/>
  <c r="T82" i="1"/>
  <c r="T83" i="1"/>
  <c r="T84" i="1"/>
  <c r="G77" i="1"/>
  <c r="K78" i="1"/>
  <c r="K79" i="1"/>
  <c r="K80" i="1"/>
  <c r="K81" i="1"/>
  <c r="K82" i="1"/>
  <c r="K83" i="1"/>
  <c r="Q78" i="1"/>
  <c r="Q79" i="1"/>
  <c r="Q80" i="1"/>
  <c r="Q81" i="1"/>
  <c r="Q82" i="1"/>
  <c r="Q83" i="1"/>
  <c r="H78" i="1"/>
  <c r="H79" i="1"/>
  <c r="H80" i="1"/>
  <c r="H82" i="1"/>
  <c r="H83" i="1"/>
  <c r="E78" i="1"/>
  <c r="E79" i="1"/>
  <c r="E80" i="1"/>
  <c r="E81" i="1"/>
  <c r="E82" i="1"/>
  <c r="E83" i="1"/>
  <c r="E77" i="1"/>
  <c r="F77" i="1"/>
  <c r="I27" i="1"/>
  <c r="H27" i="1"/>
  <c r="O27" i="1"/>
  <c r="E84" i="1" l="1"/>
  <c r="N77" i="1"/>
  <c r="G81" i="1"/>
  <c r="G78" i="1"/>
  <c r="G79" i="1"/>
  <c r="G80" i="1"/>
  <c r="G82" i="1"/>
  <c r="G83" i="1"/>
  <c r="M78" i="1"/>
  <c r="M79" i="1"/>
  <c r="M80" i="1"/>
  <c r="M81" i="1"/>
  <c r="M82" i="1"/>
  <c r="M83" i="1"/>
  <c r="M77" i="1"/>
  <c r="N80" i="1" l="1"/>
  <c r="L78" i="1"/>
  <c r="L77" i="1"/>
  <c r="G23" i="10" l="1"/>
  <c r="N18" i="10"/>
  <c r="O18" i="10"/>
  <c r="P18" i="10"/>
  <c r="N19" i="10"/>
  <c r="O19" i="10"/>
  <c r="P19" i="10"/>
  <c r="N22" i="10"/>
  <c r="O22" i="10"/>
  <c r="P22" i="10"/>
  <c r="N23" i="10"/>
  <c r="O23" i="10"/>
  <c r="P23" i="10"/>
  <c r="N26" i="10"/>
  <c r="O26" i="10"/>
  <c r="P26" i="10"/>
  <c r="N27" i="10"/>
  <c r="O27" i="10"/>
  <c r="P27" i="10"/>
  <c r="N28" i="10"/>
  <c r="O28" i="10"/>
  <c r="P28" i="10"/>
  <c r="N31" i="10"/>
  <c r="O31" i="10"/>
  <c r="P31" i="10"/>
  <c r="N32" i="10"/>
  <c r="O32" i="10"/>
  <c r="P32" i="10"/>
  <c r="N33" i="10"/>
  <c r="O33" i="10"/>
  <c r="P33" i="10"/>
  <c r="N34" i="10"/>
  <c r="O34" i="10"/>
  <c r="P34" i="10"/>
  <c r="N37" i="10"/>
  <c r="O37" i="10"/>
  <c r="P37" i="10"/>
  <c r="N38" i="10"/>
  <c r="O38" i="10"/>
  <c r="P38" i="10"/>
  <c r="N39" i="10"/>
  <c r="O39" i="10"/>
  <c r="P39" i="10"/>
  <c r="N40" i="10"/>
  <c r="O40" i="10"/>
  <c r="P40" i="10"/>
  <c r="M19" i="10"/>
  <c r="M22" i="10"/>
  <c r="M23" i="10"/>
  <c r="M26" i="10"/>
  <c r="M27" i="10"/>
  <c r="M28" i="10"/>
  <c r="M31" i="10"/>
  <c r="M32" i="10"/>
  <c r="M33" i="10"/>
  <c r="M34" i="10"/>
  <c r="M37" i="10"/>
  <c r="M38" i="10"/>
  <c r="M39" i="10"/>
  <c r="M40" i="10"/>
  <c r="M18" i="10"/>
  <c r="O18" i="4"/>
  <c r="P18" i="4"/>
  <c r="Q18" i="4"/>
  <c r="O19" i="4"/>
  <c r="P19" i="4"/>
  <c r="Q19" i="4"/>
  <c r="O22" i="4"/>
  <c r="P22" i="4"/>
  <c r="Q22" i="4"/>
  <c r="O23" i="4"/>
  <c r="P23" i="4"/>
  <c r="Q23" i="4"/>
  <c r="O26" i="4"/>
  <c r="P26" i="4"/>
  <c r="Q26" i="4"/>
  <c r="O27" i="4"/>
  <c r="P27" i="4"/>
  <c r="Q27" i="4"/>
  <c r="O28" i="4"/>
  <c r="P28" i="4"/>
  <c r="Q28" i="4"/>
  <c r="O31" i="4"/>
  <c r="P31" i="4"/>
  <c r="Q31" i="4"/>
  <c r="O32" i="4"/>
  <c r="P32" i="4"/>
  <c r="Q32" i="4"/>
  <c r="O33" i="4"/>
  <c r="P33" i="4"/>
  <c r="Q33" i="4"/>
  <c r="O34" i="4"/>
  <c r="P34" i="4"/>
  <c r="Q34" i="4"/>
  <c r="O37" i="4"/>
  <c r="P37" i="4"/>
  <c r="Q37" i="4"/>
  <c r="O38" i="4"/>
  <c r="P38" i="4"/>
  <c r="Q38" i="4"/>
  <c r="O39" i="4"/>
  <c r="P39" i="4"/>
  <c r="Q39" i="4"/>
  <c r="O40" i="4"/>
  <c r="P40" i="4"/>
  <c r="Q40" i="4"/>
  <c r="R19" i="4"/>
  <c r="R22" i="4"/>
  <c r="R23" i="4"/>
  <c r="R26" i="4"/>
  <c r="R27" i="4"/>
  <c r="R28" i="4"/>
  <c r="R31" i="4"/>
  <c r="R32" i="4"/>
  <c r="R33" i="4"/>
  <c r="R34" i="4"/>
  <c r="R37" i="4"/>
  <c r="R38" i="4"/>
  <c r="R39" i="4"/>
  <c r="R40" i="4"/>
  <c r="F78" i="1" l="1"/>
  <c r="R21" i="2" l="1"/>
  <c r="S21" i="2"/>
  <c r="T21" i="2"/>
  <c r="U21" i="2"/>
  <c r="R23" i="2" l="1"/>
  <c r="L25" i="2" l="1"/>
  <c r="M25" i="2"/>
  <c r="N25" i="2"/>
  <c r="O25" i="2"/>
  <c r="F25" i="2"/>
  <c r="G25" i="2"/>
  <c r="H25" i="2"/>
  <c r="E25" i="2"/>
  <c r="J25" i="2" s="1"/>
  <c r="R20" i="2"/>
  <c r="S20" i="2"/>
  <c r="T20" i="2"/>
  <c r="U20" i="2"/>
  <c r="S23" i="2"/>
  <c r="T23" i="2"/>
  <c r="U23" i="2"/>
  <c r="R24" i="2"/>
  <c r="S24" i="2"/>
  <c r="T24" i="2"/>
  <c r="U24" i="2"/>
  <c r="R27" i="2"/>
  <c r="S27" i="2"/>
  <c r="T27" i="2"/>
  <c r="U27" i="2"/>
  <c r="R28" i="2"/>
  <c r="S28" i="2"/>
  <c r="T28" i="2"/>
  <c r="U28" i="2"/>
  <c r="R29" i="2"/>
  <c r="S29" i="2"/>
  <c r="T29" i="2"/>
  <c r="U29" i="2"/>
  <c r="R30" i="2"/>
  <c r="S30" i="2"/>
  <c r="T30" i="2"/>
  <c r="U30" i="2"/>
  <c r="R32" i="2"/>
  <c r="S32" i="2"/>
  <c r="T32" i="2"/>
  <c r="U32" i="2"/>
  <c r="R33" i="2"/>
  <c r="S33" i="2"/>
  <c r="T33" i="2"/>
  <c r="U33" i="2"/>
  <c r="R34" i="2"/>
  <c r="S34" i="2"/>
  <c r="T34" i="2"/>
  <c r="U34" i="2"/>
  <c r="R35" i="2"/>
  <c r="S35" i="2"/>
  <c r="T35" i="2"/>
  <c r="U35" i="2"/>
  <c r="R37" i="2"/>
  <c r="S37" i="2"/>
  <c r="T37" i="2"/>
  <c r="U37" i="2"/>
  <c r="R38" i="2"/>
  <c r="S38" i="2"/>
  <c r="T38" i="2"/>
  <c r="U38" i="2"/>
  <c r="R39" i="2"/>
  <c r="S39" i="2"/>
  <c r="T39" i="2"/>
  <c r="U39" i="2"/>
  <c r="R40" i="2"/>
  <c r="S40" i="2"/>
  <c r="T40" i="2"/>
  <c r="U40" i="2"/>
  <c r="R41" i="2"/>
  <c r="S41" i="2"/>
  <c r="T41" i="2"/>
  <c r="U41" i="2"/>
  <c r="R42" i="2"/>
  <c r="S42" i="2"/>
  <c r="T42" i="2"/>
  <c r="U42" i="2"/>
  <c r="R44" i="2"/>
  <c r="S44" i="2"/>
  <c r="T44" i="2"/>
  <c r="U44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R47" i="2"/>
  <c r="R48" i="2"/>
  <c r="R49" i="2"/>
  <c r="R50" i="2"/>
  <c r="R51" i="2"/>
  <c r="R52" i="2"/>
  <c r="R46" i="2"/>
  <c r="N78" i="1" l="1"/>
  <c r="N79" i="1"/>
  <c r="N81" i="1"/>
  <c r="N82" i="1"/>
  <c r="N83" i="1"/>
  <c r="L79" i="1"/>
  <c r="L80" i="1"/>
  <c r="L81" i="1"/>
  <c r="L82" i="1"/>
  <c r="L83" i="1"/>
  <c r="F79" i="1"/>
  <c r="F80" i="1"/>
  <c r="F81" i="1"/>
  <c r="F82" i="1"/>
  <c r="F83" i="1"/>
  <c r="R81" i="1" l="1"/>
  <c r="R80" i="1"/>
  <c r="R83" i="1"/>
  <c r="R79" i="1"/>
  <c r="R82" i="1"/>
  <c r="R78" i="1"/>
  <c r="F27" i="1" l="1"/>
  <c r="I84" i="1" s="1"/>
  <c r="G27" i="1"/>
  <c r="K27" i="1"/>
  <c r="L27" i="1"/>
  <c r="O84" i="1" s="1"/>
  <c r="M27" i="1"/>
  <c r="N27" i="1"/>
  <c r="K84" i="1" s="1"/>
  <c r="E27" i="1"/>
  <c r="H84" i="1" s="1"/>
  <c r="M84" i="1" l="1"/>
  <c r="G84" i="1"/>
  <c r="N84" i="1"/>
  <c r="L84" i="1"/>
  <c r="F84" i="1"/>
</calcChain>
</file>

<file path=xl/sharedStrings.xml><?xml version="1.0" encoding="utf-8"?>
<sst xmlns="http://schemas.openxmlformats.org/spreadsheetml/2006/main" count="324" uniqueCount="137">
  <si>
    <t>Sprachregion</t>
  </si>
  <si>
    <t>Westschweiz</t>
  </si>
  <si>
    <t>Deutschschweiz</t>
  </si>
  <si>
    <t>Struktur</t>
  </si>
  <si>
    <t>städtisch</t>
  </si>
  <si>
    <t>ländlich</t>
  </si>
  <si>
    <t>Haushaltseinkommen</t>
  </si>
  <si>
    <t>über 110 000 CHF</t>
  </si>
  <si>
    <t>50 001 bis 70 000 CHF</t>
  </si>
  <si>
    <t>Anzahl Kinder im Haushalt</t>
  </si>
  <si>
    <t>3+ Kinder</t>
  </si>
  <si>
    <t>2 Kinder</t>
  </si>
  <si>
    <t>1 Kind</t>
  </si>
  <si>
    <t>ohne Kinder</t>
  </si>
  <si>
    <t>Alter Haushaltsführende Person</t>
  </si>
  <si>
    <t>über 64 Jahre</t>
  </si>
  <si>
    <t>50 bis 64 Jahre</t>
  </si>
  <si>
    <t>35 bis 49 Jahre</t>
  </si>
  <si>
    <t>bis 34 Jahre</t>
  </si>
  <si>
    <t>2018</t>
  </si>
  <si>
    <t>2019</t>
  </si>
  <si>
    <t>2020</t>
  </si>
  <si>
    <t>2021</t>
  </si>
  <si>
    <t>Absatz</t>
  </si>
  <si>
    <t>Umsatz</t>
  </si>
  <si>
    <t>Absatzentwicklung</t>
  </si>
  <si>
    <t>Umsatzentwicklung</t>
  </si>
  <si>
    <t>in Tonnen</t>
  </si>
  <si>
    <t>in %</t>
  </si>
  <si>
    <t>in Mio. CHF</t>
  </si>
  <si>
    <t>TOTAL</t>
  </si>
  <si>
    <t xml:space="preserve">Teig </t>
  </si>
  <si>
    <t>Patisserie / Torten / Rouladen</t>
  </si>
  <si>
    <t>Backwaren</t>
  </si>
  <si>
    <t>Brot haltbar</t>
  </si>
  <si>
    <t>Frischbrot</t>
  </si>
  <si>
    <t>Entwicklung Umsatz und Absatz der wichtigsten Kategorien</t>
  </si>
  <si>
    <t>70 001 bis 110 000 CHF</t>
  </si>
  <si>
    <t>Menge je Haushalt 2021</t>
  </si>
  <si>
    <t>Ausgaben je Haushalt</t>
  </si>
  <si>
    <t xml:space="preserve">restliche </t>
  </si>
  <si>
    <t>Brotersatz</t>
  </si>
  <si>
    <t>Menge in Tonnen</t>
  </si>
  <si>
    <t>Wert in Mio</t>
  </si>
  <si>
    <t>Absatz und Umsatzentwicklungen Kategorie Frischbrot</t>
  </si>
  <si>
    <t>Preis pro kg</t>
  </si>
  <si>
    <t>∆21/18</t>
  </si>
  <si>
    <t>∆21/20</t>
  </si>
  <si>
    <t>Chf/kg</t>
  </si>
  <si>
    <t>in kg / in CHF</t>
  </si>
  <si>
    <t>Normalbrot weiss</t>
  </si>
  <si>
    <t>Normalbrot halbweiss</t>
  </si>
  <si>
    <t>Normalbrot ruch</t>
  </si>
  <si>
    <t>Saisonbrote 1. August</t>
  </si>
  <si>
    <t>Saisonbrote Dreikönigskuchen</t>
  </si>
  <si>
    <t>Saisonbrote Grittibänz</t>
  </si>
  <si>
    <t>Spezialbrot restliche</t>
  </si>
  <si>
    <t>Kranzbrot</t>
  </si>
  <si>
    <t>Stangenbrot</t>
  </si>
  <si>
    <t>Tessinerbrot</t>
  </si>
  <si>
    <t>Vollkornbrot</t>
  </si>
  <si>
    <t>Gipfeli</t>
  </si>
  <si>
    <t>Mutschli/Semmeli</t>
  </si>
  <si>
    <t>Weggli</t>
  </si>
  <si>
    <t>Silserli</t>
  </si>
  <si>
    <t>Vollkornbrötli</t>
  </si>
  <si>
    <t>andere Kleinbrote</t>
  </si>
  <si>
    <t>Nachfrage und Ausgaben für Brot und Backwaren-Produkte nach Haushaltsmerkmalen</t>
  </si>
  <si>
    <t>Menge je Haushalt</t>
  </si>
  <si>
    <t>FRISCHBROT Bio</t>
  </si>
  <si>
    <t>FRISCHBROT Anteil Bio</t>
  </si>
  <si>
    <t>-</t>
  </si>
  <si>
    <t>Brot/Backwaren</t>
  </si>
  <si>
    <t>Brot/Backwaren Bio</t>
  </si>
  <si>
    <t>Brot/Backwaren Anteil Bio in %</t>
  </si>
  <si>
    <t>∆19/18</t>
  </si>
  <si>
    <t>Durchschnittspreis pro kg</t>
  </si>
  <si>
    <t>Diagramm Elemente</t>
  </si>
  <si>
    <t>Deutsch</t>
  </si>
  <si>
    <t>Französisch</t>
  </si>
  <si>
    <t>Italienisch</t>
  </si>
  <si>
    <t>Titel</t>
  </si>
  <si>
    <t>Untertitel</t>
  </si>
  <si>
    <t>Einheiten</t>
  </si>
  <si>
    <t>Jahre</t>
  </si>
  <si>
    <t>Anmerkungen</t>
  </si>
  <si>
    <t>Quelle</t>
  </si>
  <si>
    <t>BROT- UND BACKWAREN IM SCHWEIZER DETAILHANDEL</t>
  </si>
  <si>
    <t>2018..2021</t>
  </si>
  <si>
    <t>FRISCHBROT</t>
  </si>
  <si>
    <t xml:space="preserve">Quellen: BLW Fachbereich Marktanalysen, NielsenIQ Switzerland, Total Market Consumer/Retail Panel </t>
  </si>
  <si>
    <t>Konsumverhalten nach demografischen Merkmalen</t>
  </si>
  <si>
    <t>FRISCHBROT IM SCHWEIZER DETAILHANDEL</t>
  </si>
  <si>
    <t>Menge je Haushalt in kg</t>
  </si>
  <si>
    <t>2019..2021</t>
  </si>
  <si>
    <t>Quellen: BLW Fachbereich Marktanalysen, NielsenIQ Switzerland, Consumer Panel</t>
  </si>
  <si>
    <t xml:space="preserve">Evolution du marché, ventes de farine </t>
  </si>
  <si>
    <t xml:space="preserve">Evoluzione del mercato: vendite di farina </t>
  </si>
  <si>
    <t>ventes en tonnes</t>
  </si>
  <si>
    <t>vendite in t</t>
  </si>
  <si>
    <t xml:space="preserve">Sources:OFAG, secteur Analyses du marché, NielsenIQ Switzerland, Total Market Consumer/Retail Panel </t>
  </si>
  <si>
    <t xml:space="preserve">Fonti: UFAG, Settore Analisi del mercato; NielsenIQ Switzerland, Total Market Consumer/Retail Panel </t>
  </si>
  <si>
    <t>Quantita</t>
  </si>
  <si>
    <t>Sources:OFAG, secteur Analyses du marché, NielsenIQ Switzerland, Consumer Panel</t>
  </si>
  <si>
    <t>Fonti: UFAG, Settore Analisi del mercato; NielsenIQ Switzerland, Consumer Panel</t>
  </si>
  <si>
    <t>Pane e prodotti da forno nel commercio al dettaglio svizzero</t>
  </si>
  <si>
    <t>Pane fresco nel commercio al dettaglio svizzero</t>
  </si>
  <si>
    <t>Pain frais dans le commerce de détail suisse</t>
  </si>
  <si>
    <t>Quantité par ménage en kg</t>
  </si>
  <si>
    <t>Pain, articles de boulangerie dans le commerce de détail suisse</t>
  </si>
  <si>
    <t>Comportamento dei consumatori a seconda delle caratteristiche dell'economia domestica</t>
  </si>
  <si>
    <t>Comportement de consommation par caractéristique des ménages</t>
  </si>
  <si>
    <t>Evolution du marché, chiffre d'affaires</t>
  </si>
  <si>
    <t>en millions CHF</t>
  </si>
  <si>
    <t>Segment Normalbrot</t>
  </si>
  <si>
    <t>Segment Saisonbrot</t>
  </si>
  <si>
    <t>Segment Spezialbrot</t>
  </si>
  <si>
    <t>Segment Zopf</t>
  </si>
  <si>
    <t>Segment Kleinbrote</t>
  </si>
  <si>
    <t xml:space="preserve">Nachfrage und Ausgaben für Frischbrot nach Haushaltsmerkmalen </t>
  </si>
  <si>
    <t>Nachfrage und Ausgaben für Backwaren-Produkte nach Haushaltsmerkmalen</t>
  </si>
  <si>
    <t xml:space="preserve">Entwicklung durchschnittlicher Verkaufswert </t>
  </si>
  <si>
    <t xml:space="preserve">durchschnittlicher Verkaufswert </t>
  </si>
  <si>
    <t>∆22/21</t>
  </si>
  <si>
    <t>∆22/18</t>
  </si>
  <si>
    <t>in CHF</t>
  </si>
  <si>
    <t xml:space="preserve">Jahr </t>
  </si>
  <si>
    <t xml:space="preserve">Monat </t>
  </si>
  <si>
    <t>Monatlicher Durchschnittspreis Frischbrot Total</t>
  </si>
  <si>
    <t>Frischbrot Total</t>
  </si>
  <si>
    <t>2022</t>
  </si>
  <si>
    <t>Monatlicher Wochendurchschnitts-Absatz Frischbrot Total</t>
  </si>
  <si>
    <t>Jahres-Durchschnitt Verkaufswert</t>
  </si>
  <si>
    <t>durschsch. Monatsverkaufswert</t>
  </si>
  <si>
    <t>∆20/19</t>
  </si>
  <si>
    <t>durschsch. Monatsverkaufswert VJ</t>
  </si>
  <si>
    <t>∆22/19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</si>
</sst>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0"/>
    <numFmt numFmtId="165" formatCode="#\ ###\ ##0.00"/>
    <numFmt numFmtId="166" formatCode="#\ ###\ ##0,"/>
    <numFmt numFmtId="167" formatCode="#\ ###\ ##0,,"/>
    <numFmt numFmtId="168" formatCode="\+0.0\ %;\-0.0\ %;0.0\ %"/>
    <numFmt numFmtId="169" formatCode="#\ ###\ ###\ ###\ ###\ ##0,,"/>
    <numFmt numFmtId="170" formatCode="#\ ###\ ###\ ###\ ###\ ##0.0%"/>
    <numFmt numFmtId="171" formatCode="#\ ###\ ###\ ###\ ###\ ###\ ##0,"/>
    <numFmt numFmtId="172" formatCode="#\ ###\ ###\ ###\ ###\ ###\ ###\ ##0.0"/>
    <numFmt numFmtId="173" formatCode="#\ ###\ ###\ ###\ ###\ ###\ ##0.00"/>
    <numFmt numFmtId="174" formatCode="0.0%"/>
    <numFmt numFmtId="175" formatCode="0.000%"/>
    <numFmt numFmtId="176" formatCode="0.000000000000"/>
  </numFmts>
  <fonts count="16" x14ac:knownFonts="1">
    <font>
      <sz val="11"/>
      <color theme="1"/>
      <name val="Arial"/>
      <family val="2"/>
    </font>
    <font>
      <b/>
      <sz val="11"/>
      <color rgb="FF3F3F3F"/>
      <name val="Roboto"/>
    </font>
    <font>
      <sz val="11.5"/>
      <color rgb="FF3F3F3F"/>
      <name val="Roboto"/>
    </font>
    <font>
      <b/>
      <sz val="11.5"/>
      <color theme="1"/>
      <name val="Roboto"/>
    </font>
    <font>
      <sz val="11"/>
      <color theme="1"/>
      <name val="Calibri"/>
      <family val="2"/>
      <scheme val="minor"/>
    </font>
    <font>
      <b/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.5"/>
      <color rgb="FF00B050"/>
      <name val="Roboto"/>
    </font>
    <font>
      <sz val="11"/>
      <color theme="1"/>
      <name val="Roboto"/>
    </font>
    <font>
      <b/>
      <sz val="11"/>
      <color theme="1"/>
      <name val="Roboto"/>
    </font>
    <font>
      <sz val="11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164" fontId="2" fillId="0" borderId="0" xfId="0" applyNumberFormat="1" applyFont="1"/>
    <xf numFmtId="0" fontId="3" fillId="0" borderId="0" xfId="0" applyFont="1"/>
    <xf numFmtId="0" fontId="5" fillId="4" borderId="0" xfId="1" applyFont="1" applyFill="1"/>
    <xf numFmtId="0" fontId="2" fillId="4" borderId="0" xfId="1" applyFont="1" applyFill="1"/>
    <xf numFmtId="0" fontId="6" fillId="4" borderId="0" xfId="1" applyFont="1" applyFill="1"/>
    <xf numFmtId="1" fontId="2" fillId="4" borderId="0" xfId="1" applyNumberFormat="1" applyFont="1" applyFill="1"/>
    <xf numFmtId="1" fontId="2" fillId="4" borderId="0" xfId="2" applyNumberFormat="1" applyFont="1" applyFill="1" applyBorder="1" applyAlignment="1">
      <alignment horizontal="right"/>
    </xf>
    <xf numFmtId="0" fontId="7" fillId="2" borderId="0" xfId="0" applyFont="1" applyFill="1"/>
    <xf numFmtId="0" fontId="7" fillId="3" borderId="0" xfId="1" applyFont="1" applyFill="1" applyAlignment="1">
      <alignment horizontal="left"/>
    </xf>
    <xf numFmtId="164" fontId="2" fillId="4" borderId="0" xfId="1" applyNumberFormat="1" applyFont="1" applyFill="1"/>
    <xf numFmtId="0" fontId="7" fillId="3" borderId="0" xfId="1" applyFont="1" applyFill="1"/>
    <xf numFmtId="0" fontId="10" fillId="0" borderId="0" xfId="0" applyFont="1"/>
    <xf numFmtId="0" fontId="1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165" fontId="2" fillId="4" borderId="0" xfId="1" applyNumberFormat="1" applyFont="1" applyFill="1"/>
    <xf numFmtId="165" fontId="2" fillId="0" borderId="0" xfId="0" applyNumberFormat="1" applyFont="1"/>
    <xf numFmtId="165" fontId="2" fillId="4" borderId="0" xfId="2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left"/>
    </xf>
    <xf numFmtId="164" fontId="7" fillId="3" borderId="0" xfId="0" applyNumberFormat="1" applyFont="1" applyFill="1"/>
    <xf numFmtId="166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0" fontId="0" fillId="0" borderId="0" xfId="0" applyFill="1"/>
    <xf numFmtId="169" fontId="7" fillId="3" borderId="0" xfId="0" applyNumberFormat="1" applyFont="1" applyFill="1"/>
    <xf numFmtId="0" fontId="7" fillId="0" borderId="0" xfId="0" applyFont="1" applyFill="1"/>
    <xf numFmtId="0" fontId="11" fillId="0" borderId="0" xfId="0" applyFont="1"/>
    <xf numFmtId="171" fontId="2" fillId="0" borderId="0" xfId="0" applyNumberFormat="1" applyFont="1"/>
    <xf numFmtId="172" fontId="2" fillId="0" borderId="0" xfId="0" applyNumberFormat="1" applyFont="1"/>
    <xf numFmtId="0" fontId="0" fillId="5" borderId="0" xfId="0" applyFill="1"/>
    <xf numFmtId="166" fontId="2" fillId="5" borderId="0" xfId="0" applyNumberFormat="1" applyFont="1" applyFill="1"/>
    <xf numFmtId="165" fontId="2" fillId="5" borderId="0" xfId="0" applyNumberFormat="1" applyFont="1" applyFill="1"/>
    <xf numFmtId="172" fontId="2" fillId="5" borderId="0" xfId="0" applyNumberFormat="1" applyFont="1" applyFill="1"/>
    <xf numFmtId="166" fontId="12" fillId="0" borderId="0" xfId="0" applyNumberFormat="1" applyFont="1"/>
    <xf numFmtId="165" fontId="12" fillId="0" borderId="0" xfId="0" applyNumberFormat="1" applyFont="1"/>
    <xf numFmtId="172" fontId="12" fillId="0" borderId="0" xfId="0" applyNumberFormat="1" applyFont="1"/>
    <xf numFmtId="170" fontId="12" fillId="0" borderId="0" xfId="0" applyNumberFormat="1" applyFont="1"/>
    <xf numFmtId="170" fontId="12" fillId="0" borderId="0" xfId="0" applyNumberFormat="1" applyFont="1" applyAlignment="1">
      <alignment horizontal="center"/>
    </xf>
    <xf numFmtId="172" fontId="7" fillId="0" borderId="0" xfId="0" applyNumberFormat="1" applyFont="1"/>
    <xf numFmtId="165" fontId="7" fillId="0" borderId="0" xfId="0" applyNumberFormat="1" applyFont="1"/>
    <xf numFmtId="9" fontId="0" fillId="0" borderId="0" xfId="4" applyFont="1"/>
    <xf numFmtId="9" fontId="12" fillId="0" borderId="0" xfId="4" applyFont="1"/>
    <xf numFmtId="9" fontId="2" fillId="0" borderId="0" xfId="4" applyFont="1"/>
    <xf numFmtId="173" fontId="2" fillId="0" borderId="0" xfId="0" applyNumberFormat="1" applyFont="1"/>
    <xf numFmtId="164" fontId="7" fillId="0" borderId="0" xfId="0" applyNumberFormat="1" applyFont="1" applyFill="1"/>
    <xf numFmtId="168" fontId="2" fillId="0" borderId="0" xfId="0" applyNumberFormat="1" applyFont="1" applyFill="1"/>
    <xf numFmtId="168" fontId="2" fillId="5" borderId="0" xfId="0" applyNumberFormat="1" applyFont="1" applyFill="1"/>
    <xf numFmtId="168" fontId="12" fillId="0" borderId="0" xfId="0" applyNumberFormat="1" applyFont="1"/>
    <xf numFmtId="0" fontId="0" fillId="6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3" fontId="2" fillId="0" borderId="0" xfId="0" applyNumberFormat="1" applyFont="1"/>
    <xf numFmtId="3" fontId="0" fillId="0" borderId="0" xfId="0" applyNumberFormat="1"/>
    <xf numFmtId="3" fontId="7" fillId="0" borderId="0" xfId="0" applyNumberFormat="1" applyFont="1"/>
    <xf numFmtId="9" fontId="0" fillId="0" borderId="0" xfId="4" applyNumberFormat="1" applyFont="1"/>
    <xf numFmtId="0" fontId="7" fillId="2" borderId="0" xfId="1" applyFont="1" applyFill="1"/>
    <xf numFmtId="0" fontId="7" fillId="2" borderId="0" xfId="5" applyFont="1" applyFill="1"/>
    <xf numFmtId="2" fontId="0" fillId="0" borderId="0" xfId="0" applyNumberFormat="1"/>
    <xf numFmtId="175" fontId="0" fillId="0" borderId="0" xfId="4" applyNumberFormat="1" applyFont="1"/>
    <xf numFmtId="176" fontId="0" fillId="0" borderId="0" xfId="0" applyNumberFormat="1"/>
    <xf numFmtId="0" fontId="7" fillId="5" borderId="0" xfId="1" applyFont="1" applyFill="1" applyAlignment="1">
      <alignment horizontal="left"/>
    </xf>
    <xf numFmtId="0" fontId="7" fillId="5" borderId="0" xfId="1" applyFont="1" applyFill="1"/>
    <xf numFmtId="2" fontId="2" fillId="0" borderId="0" xfId="0" applyNumberFormat="1" applyFont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165" fontId="2" fillId="0" borderId="0" xfId="0" applyNumberFormat="1" applyFont="1" applyFill="1"/>
    <xf numFmtId="0" fontId="0" fillId="6" borderId="0" xfId="0" applyFill="1" applyAlignment="1">
      <alignment horizontal="center"/>
    </xf>
    <xf numFmtId="0" fontId="13" fillId="0" borderId="0" xfId="1" applyFont="1"/>
    <xf numFmtId="0" fontId="14" fillId="7" borderId="0" xfId="1" applyFont="1" applyFill="1"/>
    <xf numFmtId="2" fontId="13" fillId="0" borderId="0" xfId="1" applyNumberFormat="1" applyFont="1"/>
    <xf numFmtId="2" fontId="15" fillId="0" borderId="0" xfId="1" applyNumberFormat="1" applyFont="1"/>
    <xf numFmtId="174" fontId="13" fillId="0" borderId="0" xfId="6" applyNumberFormat="1" applyFont="1"/>
    <xf numFmtId="0" fontId="14" fillId="5" borderId="0" xfId="1" applyFont="1" applyFill="1"/>
    <xf numFmtId="0" fontId="13" fillId="5" borderId="0" xfId="1" applyFont="1" applyFill="1"/>
    <xf numFmtId="0" fontId="14" fillId="0" borderId="0" xfId="1" applyFont="1"/>
    <xf numFmtId="1" fontId="13" fillId="0" borderId="0" xfId="1" applyNumberFormat="1" applyFont="1"/>
    <xf numFmtId="1" fontId="15" fillId="0" borderId="0" xfId="1" applyNumberFormat="1" applyFont="1"/>
  </cellXfs>
  <cellStyles count="7">
    <cellStyle name="Prozent" xfId="4" builtinId="5"/>
    <cellStyle name="Prozent 2" xfId="6" xr:uid="{64CDD63A-C51E-4B7A-9172-854D68664D2F}"/>
    <cellStyle name="Standard" xfId="0" builtinId="0"/>
    <cellStyle name="Standard 3" xfId="1" xr:uid="{00000000-0005-0000-0000-000002000000}"/>
    <cellStyle name="Standard 3 2" xfId="3" xr:uid="{00000000-0005-0000-0000-000003000000}"/>
    <cellStyle name="Standard 7" xfId="5" xr:uid="{BE8304B3-F2D5-457B-9F33-F84C34F7994B}"/>
    <cellStyle name="Standard_Volumes" xfId="2" xr:uid="{00000000-0005-0000-0000-000004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2250638417352"/>
          <c:y val="0.12437509209142063"/>
          <c:w val="0.72809086751435637"/>
          <c:h val="0.8703905088392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'Absatz_Umsatz Brot_Backwaren'!$E$19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Frischbrot</c:v>
                </c:pt>
                <c:pt idx="1">
                  <c:v>Brot haltbar</c:v>
                </c:pt>
                <c:pt idx="2">
                  <c:v>Brotersatz</c:v>
                </c:pt>
                <c:pt idx="3">
                  <c:v>Backwaren</c:v>
                </c:pt>
                <c:pt idx="4">
                  <c:v>Patisserie/
 Torten / Rouladen
</c:v>
                </c:pt>
                <c:pt idx="5">
                  <c:v>Teig </c:v>
                </c:pt>
                <c:pt idx="6">
                  <c:v>restliche </c:v>
                </c:pt>
              </c:strCache>
            </c:strRef>
          </c:cat>
          <c:val>
            <c:numRef>
              <c:f>'Absatz_Umsatz Brot_Backwaren'!$E$20:$E$26</c:f>
              <c:numCache>
                <c:formatCode>#,##0</c:formatCode>
                <c:ptCount val="7"/>
                <c:pt idx="0">
                  <c:v>139846.19209999999</c:v>
                </c:pt>
                <c:pt idx="1">
                  <c:v>36218.307200000003</c:v>
                </c:pt>
                <c:pt idx="2">
                  <c:v>10272.6952</c:v>
                </c:pt>
                <c:pt idx="3">
                  <c:v>29858.282999999999</c:v>
                </c:pt>
                <c:pt idx="4">
                  <c:v>9137.0064999999995</c:v>
                </c:pt>
                <c:pt idx="5">
                  <c:v>18308.4575</c:v>
                </c:pt>
                <c:pt idx="6">
                  <c:v>5501.2663000000002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F-4EC2-BCBD-51283C093587}"/>
            </c:ext>
          </c:extLst>
        </c:ser>
        <c:ser>
          <c:idx val="1"/>
          <c:order val="1"/>
          <c:tx>
            <c:strRef>
              <c:f>'Absatz_Umsatz Brot_Backwaren'!$F$19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Frischbrot</c:v>
                </c:pt>
                <c:pt idx="1">
                  <c:v>Brot haltbar</c:v>
                </c:pt>
                <c:pt idx="2">
                  <c:v>Brotersatz</c:v>
                </c:pt>
                <c:pt idx="3">
                  <c:v>Backwaren</c:v>
                </c:pt>
                <c:pt idx="4">
                  <c:v>Patisserie/
 Torten / Rouladen
</c:v>
                </c:pt>
                <c:pt idx="5">
                  <c:v>Teig </c:v>
                </c:pt>
                <c:pt idx="6">
                  <c:v>restliche </c:v>
                </c:pt>
              </c:strCache>
            </c:strRef>
          </c:cat>
          <c:val>
            <c:numRef>
              <c:f>'Absatz_Umsatz Brot_Backwaren'!$F$20:$F$26</c:f>
              <c:numCache>
                <c:formatCode>#,##0</c:formatCode>
                <c:ptCount val="7"/>
                <c:pt idx="0">
                  <c:v>140470.45369999998</c:v>
                </c:pt>
                <c:pt idx="1">
                  <c:v>37496.302799999998</c:v>
                </c:pt>
                <c:pt idx="2">
                  <c:v>10422.4928</c:v>
                </c:pt>
                <c:pt idx="3">
                  <c:v>30864.7327</c:v>
                </c:pt>
                <c:pt idx="4">
                  <c:v>9093.0074000000004</c:v>
                </c:pt>
                <c:pt idx="5">
                  <c:v>18067.251700000001</c:v>
                </c:pt>
                <c:pt idx="6">
                  <c:v>6503.8223000000007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F-4EC2-BCBD-51283C093587}"/>
            </c:ext>
          </c:extLst>
        </c:ser>
        <c:ser>
          <c:idx val="2"/>
          <c:order val="2"/>
          <c:tx>
            <c:strRef>
              <c:f>'Absatz_Umsatz Brot_Backwaren'!$G$19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Frischbrot</c:v>
                </c:pt>
                <c:pt idx="1">
                  <c:v>Brot haltbar</c:v>
                </c:pt>
                <c:pt idx="2">
                  <c:v>Brotersatz</c:v>
                </c:pt>
                <c:pt idx="3">
                  <c:v>Backwaren</c:v>
                </c:pt>
                <c:pt idx="4">
                  <c:v>Patisserie/
 Torten / Rouladen
</c:v>
                </c:pt>
                <c:pt idx="5">
                  <c:v>Teig </c:v>
                </c:pt>
                <c:pt idx="6">
                  <c:v>restliche </c:v>
                </c:pt>
              </c:strCache>
            </c:strRef>
          </c:cat>
          <c:val>
            <c:numRef>
              <c:f>'Absatz_Umsatz Brot_Backwaren'!$G$20:$G$26</c:f>
              <c:numCache>
                <c:formatCode>#,##0</c:formatCode>
                <c:ptCount val="7"/>
                <c:pt idx="0">
                  <c:v>139321.21859999999</c:v>
                </c:pt>
                <c:pt idx="1">
                  <c:v>45119.783499999998</c:v>
                </c:pt>
                <c:pt idx="2">
                  <c:v>11092.6839</c:v>
                </c:pt>
                <c:pt idx="3">
                  <c:v>31935.978300000002</c:v>
                </c:pt>
                <c:pt idx="4">
                  <c:v>9553.3280999999988</c:v>
                </c:pt>
                <c:pt idx="5">
                  <c:v>21035.214199999999</c:v>
                </c:pt>
                <c:pt idx="6">
                  <c:v>6261.9070999999994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F-4EC2-BCBD-51283C093587}"/>
            </c:ext>
          </c:extLst>
        </c:ser>
        <c:ser>
          <c:idx val="4"/>
          <c:order val="3"/>
          <c:tx>
            <c:strRef>
              <c:f>'Absatz_Umsatz Brot_Backwaren'!$H$19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'Absatz_Umsatz Brot_Backwaren'!$H$20:$H$26</c:f>
              <c:numCache>
                <c:formatCode>#,##0</c:formatCode>
                <c:ptCount val="7"/>
                <c:pt idx="0">
                  <c:v>141994.04639999999</c:v>
                </c:pt>
                <c:pt idx="1">
                  <c:v>43610.282100000004</c:v>
                </c:pt>
                <c:pt idx="2">
                  <c:v>11050.956699999999</c:v>
                </c:pt>
                <c:pt idx="3">
                  <c:v>34904.988400000002</c:v>
                </c:pt>
                <c:pt idx="4">
                  <c:v>10822.881100000001</c:v>
                </c:pt>
                <c:pt idx="5">
                  <c:v>19687.448199999999</c:v>
                </c:pt>
                <c:pt idx="6">
                  <c:v>7251.2055999999993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F-48F1-806B-CD8B831842D7}"/>
            </c:ext>
          </c:extLst>
        </c:ser>
        <c:ser>
          <c:idx val="3"/>
          <c:order val="4"/>
          <c:tx>
            <c:strRef>
              <c:f>'Absatz_Umsatz Brot_Backwaren'!$I$19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Frischbrot</c:v>
                </c:pt>
                <c:pt idx="1">
                  <c:v>Brot haltbar</c:v>
                </c:pt>
                <c:pt idx="2">
                  <c:v>Brotersatz</c:v>
                </c:pt>
                <c:pt idx="3">
                  <c:v>Backwaren</c:v>
                </c:pt>
                <c:pt idx="4">
                  <c:v>Patisserie/
 Torten / Rouladen
</c:v>
                </c:pt>
                <c:pt idx="5">
                  <c:v>Teig </c:v>
                </c:pt>
                <c:pt idx="6">
                  <c:v>restliche </c:v>
                </c:pt>
              </c:strCache>
            </c:strRef>
          </c:cat>
          <c:val>
            <c:numRef>
              <c:f>'Absatz_Umsatz Brot_Backwaren'!$I$20:$I$26</c:f>
              <c:numCache>
                <c:formatCode>#,##0</c:formatCode>
                <c:ptCount val="7"/>
                <c:pt idx="0">
                  <c:v>140368.96769999998</c:v>
                </c:pt>
                <c:pt idx="1">
                  <c:v>40925.344700000001</c:v>
                </c:pt>
                <c:pt idx="2">
                  <c:v>10926.1998</c:v>
                </c:pt>
                <c:pt idx="3">
                  <c:v>34667.5821</c:v>
                </c:pt>
                <c:pt idx="4">
                  <c:v>10125.8503</c:v>
                </c:pt>
                <c:pt idx="5">
                  <c:v>17915.0406</c:v>
                </c:pt>
                <c:pt idx="6">
                  <c:v>7986.3270000000002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F-4EC2-BCBD-51283C09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5222584"/>
        <c:axId val="435222912"/>
      </c:barChart>
      <c:catAx>
        <c:axId val="435222584"/>
        <c:scaling>
          <c:orientation val="maxMin"/>
        </c:scaling>
        <c:delete val="0"/>
        <c:axPos val="l"/>
        <c:numFmt formatCode="#\ ###\ ###\ ###\ ###\ ###\ ###\ 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435222912"/>
        <c:crosses val="autoZero"/>
        <c:auto val="1"/>
        <c:lblAlgn val="ctr"/>
        <c:lblOffset val="100"/>
        <c:noMultiLvlLbl val="0"/>
      </c:catAx>
      <c:valAx>
        <c:axId val="43522291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" sourceLinked="1"/>
        <c:majorTickMark val="none"/>
        <c:minorTickMark val="none"/>
        <c:tickLblPos val="nextTo"/>
        <c:crossAx val="435222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30392744942281374"/>
          <c:y val="1.5405143134400777E-2"/>
          <c:w val="0.46012482691154927"/>
          <c:h val="5.0268696512623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2860270420362156"/>
          <c:w val="0.99983981772385255"/>
          <c:h val="0.55829961556806307"/>
        </c:manualLayout>
      </c:layout>
      <c:lineChart>
        <c:grouping val="standard"/>
        <c:varyColors val="0"/>
        <c:ser>
          <c:idx val="1"/>
          <c:order val="0"/>
          <c:tx>
            <c:strRef>
              <c:f>'monatl.Preisentw. Frischbrot'!$D$16</c:f>
              <c:strCache>
                <c:ptCount val="1"/>
                <c:pt idx="0">
                  <c:v>durschsch. Monatsverkaufswert</c:v>
                </c:pt>
              </c:strCache>
            </c:strRef>
          </c:tx>
          <c:spPr>
            <a:ln>
              <a:solidFill>
                <a:srgbClr val="FDCC95"/>
              </a:solidFill>
            </a:ln>
          </c:spPr>
          <c:marker>
            <c:symbol val="none"/>
          </c:marker>
          <c:cat>
            <c:multiLvlStrRef>
              <c:f>'monatl.Preisentw. Frischbrot'!$B$17:$C$76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Frischbrot'!$D$17:$D$76</c:f>
              <c:numCache>
                <c:formatCode>0.00</c:formatCode>
                <c:ptCount val="60"/>
                <c:pt idx="0">
                  <c:v>7.248540332143202</c:v>
                </c:pt>
                <c:pt idx="1">
                  <c:v>7.2775941811758118</c:v>
                </c:pt>
                <c:pt idx="2">
                  <c:v>7.3307315033970113</c:v>
                </c:pt>
                <c:pt idx="3">
                  <c:v>7.376085151436949</c:v>
                </c:pt>
                <c:pt idx="4">
                  <c:v>7.3704960381872375</c:v>
                </c:pt>
                <c:pt idx="5">
                  <c:v>7.4243127928335042</c:v>
                </c:pt>
                <c:pt idx="6">
                  <c:v>7.5868447903063068</c:v>
                </c:pt>
                <c:pt idx="7">
                  <c:v>7.5135813088932268</c:v>
                </c:pt>
                <c:pt idx="8">
                  <c:v>7.4954590384226201</c:v>
                </c:pt>
                <c:pt idx="9">
                  <c:v>7.4628223734255057</c:v>
                </c:pt>
                <c:pt idx="10">
                  <c:v>7.5771762429561687</c:v>
                </c:pt>
                <c:pt idx="11">
                  <c:v>7.6852153677901276</c:v>
                </c:pt>
                <c:pt idx="12">
                  <c:v>7.4412651542310098</c:v>
                </c:pt>
                <c:pt idx="13">
                  <c:v>7.4501503005168086</c:v>
                </c:pt>
                <c:pt idx="14">
                  <c:v>7.4614148096549471</c:v>
                </c:pt>
                <c:pt idx="15">
                  <c:v>7.4880144393656236</c:v>
                </c:pt>
                <c:pt idx="16">
                  <c:v>7.4842380425791406</c:v>
                </c:pt>
                <c:pt idx="17">
                  <c:v>7.5441839503784047</c:v>
                </c:pt>
                <c:pt idx="18">
                  <c:v>7.608606763959342</c:v>
                </c:pt>
                <c:pt idx="19">
                  <c:v>7.54325149169859</c:v>
                </c:pt>
                <c:pt idx="20">
                  <c:v>7.5226947861962481</c:v>
                </c:pt>
                <c:pt idx="21">
                  <c:v>7.5598530847249705</c:v>
                </c:pt>
                <c:pt idx="22">
                  <c:v>7.5658854583752095</c:v>
                </c:pt>
                <c:pt idx="23">
                  <c:v>7.6876405328434316</c:v>
                </c:pt>
                <c:pt idx="24">
                  <c:v>7.5491767418562059</c:v>
                </c:pt>
                <c:pt idx="25">
                  <c:v>7.4556706062369438</c:v>
                </c:pt>
                <c:pt idx="26">
                  <c:v>7.3429598567659449</c:v>
                </c:pt>
                <c:pt idx="27">
                  <c:v>7.3597483554794589</c:v>
                </c:pt>
                <c:pt idx="28">
                  <c:v>7.4130735565540267</c:v>
                </c:pt>
                <c:pt idx="29">
                  <c:v>7.4924321857377967</c:v>
                </c:pt>
                <c:pt idx="30">
                  <c:v>7.5785707901735293</c:v>
                </c:pt>
                <c:pt idx="31">
                  <c:v>7.523213130369462</c:v>
                </c:pt>
                <c:pt idx="32">
                  <c:v>7.4888900935674609</c:v>
                </c:pt>
                <c:pt idx="33">
                  <c:v>7.4522164896339422</c:v>
                </c:pt>
                <c:pt idx="34">
                  <c:v>7.6231185519282851</c:v>
                </c:pt>
                <c:pt idx="35">
                  <c:v>7.6248130406136463</c:v>
                </c:pt>
                <c:pt idx="36">
                  <c:v>7.5115920786620025</c:v>
                </c:pt>
                <c:pt idx="37">
                  <c:v>7.4804489538761301</c:v>
                </c:pt>
                <c:pt idx="38">
                  <c:v>7.558870338929581</c:v>
                </c:pt>
                <c:pt idx="39">
                  <c:v>7.5597939441635242</c:v>
                </c:pt>
                <c:pt idx="40">
                  <c:v>7.5386255788940133</c:v>
                </c:pt>
                <c:pt idx="41">
                  <c:v>7.5889374684032944</c:v>
                </c:pt>
                <c:pt idx="42">
                  <c:v>7.6904444256798001</c:v>
                </c:pt>
                <c:pt idx="43">
                  <c:v>7.6535532341028256</c:v>
                </c:pt>
                <c:pt idx="44">
                  <c:v>7.6055633262243516</c:v>
                </c:pt>
                <c:pt idx="45">
                  <c:v>7.5987735702252897</c:v>
                </c:pt>
                <c:pt idx="46">
                  <c:v>7.7203878821439709</c:v>
                </c:pt>
                <c:pt idx="47">
                  <c:v>7.7103229248864897</c:v>
                </c:pt>
                <c:pt idx="48">
                  <c:v>7.6562889414773201</c:v>
                </c:pt>
                <c:pt idx="49">
                  <c:v>7.6385035573514166</c:v>
                </c:pt>
                <c:pt idx="50">
                  <c:v>7.6749795055792882</c:v>
                </c:pt>
                <c:pt idx="51">
                  <c:v>7.7537831257717587</c:v>
                </c:pt>
                <c:pt idx="52">
                  <c:v>7.7714274217518575</c:v>
                </c:pt>
                <c:pt idx="53">
                  <c:v>7.7860022259504209</c:v>
                </c:pt>
                <c:pt idx="54">
                  <c:v>7.942635147139482</c:v>
                </c:pt>
                <c:pt idx="55">
                  <c:v>7.9043895300957416</c:v>
                </c:pt>
                <c:pt idx="56">
                  <c:v>7.8309620182881661</c:v>
                </c:pt>
                <c:pt idx="57">
                  <c:v>7.8982090427566725</c:v>
                </c:pt>
                <c:pt idx="58">
                  <c:v>8.0284920236627464</c:v>
                </c:pt>
                <c:pt idx="59">
                  <c:v>8.0807917925498334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1-4C86-A82E-74478AC5340D}"/>
            </c:ext>
          </c:extLst>
        </c:ser>
        <c:ser>
          <c:idx val="2"/>
          <c:order val="1"/>
          <c:tx>
            <c:strRef>
              <c:f>'monatl.Preisentw. Frischbrot'!$E$16</c:f>
              <c:strCache>
                <c:ptCount val="1"/>
                <c:pt idx="0">
                  <c:v>durschsch. Monatsverkaufswert VJ</c:v>
                </c:pt>
              </c:strCache>
            </c:strRef>
          </c:tx>
          <c:spPr>
            <a:ln>
              <a:solidFill>
                <a:srgbClr val="F79C50"/>
              </a:solidFill>
            </a:ln>
          </c:spPr>
          <c:marker>
            <c:symbol val="none"/>
          </c:marker>
          <c:cat>
            <c:multiLvlStrRef>
              <c:f>'monatl.Preisentw. Frischbrot'!$B$17:$C$76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Frischbrot'!$E$17:$E$76</c:f>
              <c:numCache>
                <c:formatCode>0.00</c:formatCode>
                <c:ptCount val="60"/>
                <c:pt idx="12">
                  <c:v>7.248540332143202</c:v>
                </c:pt>
                <c:pt idx="13">
                  <c:v>7.2775941811758118</c:v>
                </c:pt>
                <c:pt idx="14">
                  <c:v>7.3307315033970113</c:v>
                </c:pt>
                <c:pt idx="15">
                  <c:v>7.376085151436949</c:v>
                </c:pt>
                <c:pt idx="16">
                  <c:v>7.3704960381872375</c:v>
                </c:pt>
                <c:pt idx="17">
                  <c:v>7.4243127928335042</c:v>
                </c:pt>
                <c:pt idx="18">
                  <c:v>7.5868447903063068</c:v>
                </c:pt>
                <c:pt idx="19">
                  <c:v>7.5135813088932268</c:v>
                </c:pt>
                <c:pt idx="20">
                  <c:v>7.4954590384226201</c:v>
                </c:pt>
                <c:pt idx="21">
                  <c:v>7.4628223734255057</c:v>
                </c:pt>
                <c:pt idx="22">
                  <c:v>7.5771762429561687</c:v>
                </c:pt>
                <c:pt idx="23">
                  <c:v>7.6852153677901276</c:v>
                </c:pt>
                <c:pt idx="24">
                  <c:v>7.4412651542310098</c:v>
                </c:pt>
                <c:pt idx="25">
                  <c:v>7.4501503005168086</c:v>
                </c:pt>
                <c:pt idx="26">
                  <c:v>7.4614148096549471</c:v>
                </c:pt>
                <c:pt idx="27">
                  <c:v>7.4880144393656236</c:v>
                </c:pt>
                <c:pt idx="28">
                  <c:v>7.4842380425791406</c:v>
                </c:pt>
                <c:pt idx="29">
                  <c:v>7.5441839503784047</c:v>
                </c:pt>
                <c:pt idx="30">
                  <c:v>7.608606763959342</c:v>
                </c:pt>
                <c:pt idx="31">
                  <c:v>7.54325149169859</c:v>
                </c:pt>
                <c:pt idx="32">
                  <c:v>7.5226947861962481</c:v>
                </c:pt>
                <c:pt idx="33">
                  <c:v>7.5598530847249705</c:v>
                </c:pt>
                <c:pt idx="34">
                  <c:v>7.5658854583752095</c:v>
                </c:pt>
                <c:pt idx="35">
                  <c:v>7.6876405328434316</c:v>
                </c:pt>
                <c:pt idx="36">
                  <c:v>7.5491767418562059</c:v>
                </c:pt>
                <c:pt idx="37">
                  <c:v>7.4556706062369438</c:v>
                </c:pt>
                <c:pt idx="38">
                  <c:v>7.3429598567659449</c:v>
                </c:pt>
                <c:pt idx="39">
                  <c:v>7.3597483554794589</c:v>
                </c:pt>
                <c:pt idx="40">
                  <c:v>7.4130735565540267</c:v>
                </c:pt>
                <c:pt idx="41">
                  <c:v>7.4924321857377967</c:v>
                </c:pt>
                <c:pt idx="42">
                  <c:v>7.5785707901735293</c:v>
                </c:pt>
                <c:pt idx="43">
                  <c:v>7.523213130369462</c:v>
                </c:pt>
                <c:pt idx="44">
                  <c:v>7.4888900935674609</c:v>
                </c:pt>
                <c:pt idx="45">
                  <c:v>7.4522164896339422</c:v>
                </c:pt>
                <c:pt idx="46">
                  <c:v>7.6231185519282851</c:v>
                </c:pt>
                <c:pt idx="47">
                  <c:v>7.6248130406136463</c:v>
                </c:pt>
                <c:pt idx="48">
                  <c:v>7.5115920786620025</c:v>
                </c:pt>
                <c:pt idx="49">
                  <c:v>7.4804489538761301</c:v>
                </c:pt>
                <c:pt idx="50">
                  <c:v>7.558870338929581</c:v>
                </c:pt>
                <c:pt idx="51">
                  <c:v>7.5597939441635242</c:v>
                </c:pt>
                <c:pt idx="52">
                  <c:v>7.5386255788940133</c:v>
                </c:pt>
                <c:pt idx="53">
                  <c:v>7.5889374684032944</c:v>
                </c:pt>
                <c:pt idx="54">
                  <c:v>7.6904444256798001</c:v>
                </c:pt>
                <c:pt idx="55">
                  <c:v>7.6535532341028256</c:v>
                </c:pt>
                <c:pt idx="56">
                  <c:v>7.6055633262243516</c:v>
                </c:pt>
                <c:pt idx="57">
                  <c:v>7.5987735702252897</c:v>
                </c:pt>
                <c:pt idx="58">
                  <c:v>7.7203878821439709</c:v>
                </c:pt>
                <c:pt idx="59">
                  <c:v>7.7103229248864897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1-4C86-A82E-74478AC5340D}"/>
            </c:ext>
          </c:extLst>
        </c:ser>
        <c:ser>
          <c:idx val="0"/>
          <c:order val="2"/>
          <c:tx>
            <c:strRef>
              <c:f>'monatl.Preisentw. Frischbrot'!$F$16</c:f>
              <c:strCache>
                <c:ptCount val="1"/>
                <c:pt idx="0">
                  <c:v>Jahres-Durchschnitt Verkaufswert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multiLvlStrRef>
              <c:f>'monatl.Preisentw. Frischbrot'!$B$17:$C$76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Frischbrot'!$F$17:$F$76</c:f>
              <c:numCache>
                <c:formatCode>0.00</c:formatCode>
                <c:ptCount val="60"/>
                <c:pt idx="0">
                  <c:v>7.4457382600806392</c:v>
                </c:pt>
                <c:pt idx="1">
                  <c:v>7.4457382600806392</c:v>
                </c:pt>
                <c:pt idx="2">
                  <c:v>7.4457382600806392</c:v>
                </c:pt>
                <c:pt idx="3">
                  <c:v>7.4457382600806392</c:v>
                </c:pt>
                <c:pt idx="4">
                  <c:v>7.4457382600806392</c:v>
                </c:pt>
                <c:pt idx="5">
                  <c:v>7.4457382600806392</c:v>
                </c:pt>
                <c:pt idx="6">
                  <c:v>7.4457382600806392</c:v>
                </c:pt>
                <c:pt idx="7">
                  <c:v>7.4457382600806392</c:v>
                </c:pt>
                <c:pt idx="8">
                  <c:v>7.4457382600806392</c:v>
                </c:pt>
                <c:pt idx="9">
                  <c:v>7.4457382600806392</c:v>
                </c:pt>
                <c:pt idx="10">
                  <c:v>7.4457382600806392</c:v>
                </c:pt>
                <c:pt idx="11">
                  <c:v>7.4457382600806392</c:v>
                </c:pt>
                <c:pt idx="12">
                  <c:v>7.529766567876977</c:v>
                </c:pt>
                <c:pt idx="13">
                  <c:v>7.529766567876977</c:v>
                </c:pt>
                <c:pt idx="14">
                  <c:v>7.529766567876977</c:v>
                </c:pt>
                <c:pt idx="15">
                  <c:v>7.529766567876977</c:v>
                </c:pt>
                <c:pt idx="16">
                  <c:v>7.529766567876977</c:v>
                </c:pt>
                <c:pt idx="17">
                  <c:v>7.529766567876977</c:v>
                </c:pt>
                <c:pt idx="18">
                  <c:v>7.529766567876977</c:v>
                </c:pt>
                <c:pt idx="19">
                  <c:v>7.529766567876977</c:v>
                </c:pt>
                <c:pt idx="20">
                  <c:v>7.529766567876977</c:v>
                </c:pt>
                <c:pt idx="21">
                  <c:v>7.529766567876977</c:v>
                </c:pt>
                <c:pt idx="22">
                  <c:v>7.529766567876977</c:v>
                </c:pt>
                <c:pt idx="23">
                  <c:v>7.529766567876977</c:v>
                </c:pt>
                <c:pt idx="24">
                  <c:v>7.4919902832430587</c:v>
                </c:pt>
                <c:pt idx="25">
                  <c:v>7.4919902832430587</c:v>
                </c:pt>
                <c:pt idx="26">
                  <c:v>7.4919902832430587</c:v>
                </c:pt>
                <c:pt idx="27">
                  <c:v>7.4919902832430587</c:v>
                </c:pt>
                <c:pt idx="28">
                  <c:v>7.4919902832430587</c:v>
                </c:pt>
                <c:pt idx="29">
                  <c:v>7.4919902832430587</c:v>
                </c:pt>
                <c:pt idx="30">
                  <c:v>7.4919902832430587</c:v>
                </c:pt>
                <c:pt idx="31">
                  <c:v>7.4919902832430587</c:v>
                </c:pt>
                <c:pt idx="32">
                  <c:v>7.4919902832430587</c:v>
                </c:pt>
                <c:pt idx="33">
                  <c:v>7.4919902832430587</c:v>
                </c:pt>
                <c:pt idx="34">
                  <c:v>7.4919902832430587</c:v>
                </c:pt>
                <c:pt idx="35">
                  <c:v>7.4919902832430587</c:v>
                </c:pt>
                <c:pt idx="36">
                  <c:v>7.6014428105159384</c:v>
                </c:pt>
                <c:pt idx="37">
                  <c:v>7.6014428105159384</c:v>
                </c:pt>
                <c:pt idx="38">
                  <c:v>7.6014428105159384</c:v>
                </c:pt>
                <c:pt idx="39">
                  <c:v>7.6014428105159384</c:v>
                </c:pt>
                <c:pt idx="40">
                  <c:v>7.6014428105159384</c:v>
                </c:pt>
                <c:pt idx="41">
                  <c:v>7.6014428105159384</c:v>
                </c:pt>
                <c:pt idx="42">
                  <c:v>7.6014428105159384</c:v>
                </c:pt>
                <c:pt idx="43">
                  <c:v>7.6014428105159384</c:v>
                </c:pt>
                <c:pt idx="44">
                  <c:v>7.6014428105159384</c:v>
                </c:pt>
                <c:pt idx="45">
                  <c:v>7.6014428105159384</c:v>
                </c:pt>
                <c:pt idx="46">
                  <c:v>7.6014428105159384</c:v>
                </c:pt>
                <c:pt idx="47">
                  <c:v>7.6014428105159384</c:v>
                </c:pt>
                <c:pt idx="48">
                  <c:v>7.8305386943645594</c:v>
                </c:pt>
                <c:pt idx="49">
                  <c:v>7.8305386943645594</c:v>
                </c:pt>
                <c:pt idx="50">
                  <c:v>7.8305386943645594</c:v>
                </c:pt>
                <c:pt idx="51">
                  <c:v>7.8305386943645594</c:v>
                </c:pt>
                <c:pt idx="52">
                  <c:v>7.8305386943645594</c:v>
                </c:pt>
                <c:pt idx="53">
                  <c:v>7.8305386943645594</c:v>
                </c:pt>
                <c:pt idx="54">
                  <c:v>7.8305386943645594</c:v>
                </c:pt>
                <c:pt idx="55">
                  <c:v>7.8305386943645594</c:v>
                </c:pt>
                <c:pt idx="56">
                  <c:v>7.8305386943645594</c:v>
                </c:pt>
                <c:pt idx="57">
                  <c:v>7.8305386943645594</c:v>
                </c:pt>
                <c:pt idx="58">
                  <c:v>7.8305386943645594</c:v>
                </c:pt>
                <c:pt idx="59">
                  <c:v>7.8305386943645594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11-4C86-A82E-74478AC53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dropLines>
        <c:smooth val="0"/>
        <c:axId val="1030737584"/>
        <c:axId val="1030734304"/>
      </c:line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tickLblSkip val="1"/>
        <c:noMultiLvlLbl val="0"/>
      </c:catAx>
      <c:valAx>
        <c:axId val="1030734304"/>
        <c:scaling>
          <c:orientation val="minMax"/>
          <c:min val="7"/>
        </c:scaling>
        <c:delete val="0"/>
        <c:axPos val="l"/>
        <c:numFmt formatCode="0.0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9.1290362691587787E-2"/>
          <c:y val="0.22472449510379497"/>
          <c:w val="0.43690374675006322"/>
          <c:h val="0.1456406655388922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2860270420362156"/>
          <c:w val="0.99983981772385255"/>
          <c:h val="0.558299615568063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'monatl. Absatzentw. Frischbrot'!$D$16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DCC95"/>
            </a:solidFill>
            <a:ln>
              <a:solidFill>
                <a:srgbClr val="FDCC95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Frischbrot'!$D$17:$D$28</c:f>
              <c:numCache>
                <c:formatCode>0</c:formatCode>
                <c:ptCount val="12"/>
                <c:pt idx="0">
                  <c:v>2719.9081499999998</c:v>
                </c:pt>
                <c:pt idx="1">
                  <c:v>2737.6974249999998</c:v>
                </c:pt>
                <c:pt idx="2">
                  <c:v>2674.41</c:v>
                </c:pt>
                <c:pt idx="3">
                  <c:v>2672.1615999999999</c:v>
                </c:pt>
                <c:pt idx="4">
                  <c:v>2641.2593500000003</c:v>
                </c:pt>
                <c:pt idx="5">
                  <c:v>2704.2798600000006</c:v>
                </c:pt>
                <c:pt idx="6">
                  <c:v>2510.2507500000002</c:v>
                </c:pt>
                <c:pt idx="7">
                  <c:v>2661.3469500000001</c:v>
                </c:pt>
                <c:pt idx="8">
                  <c:v>2659.18568</c:v>
                </c:pt>
                <c:pt idx="9">
                  <c:v>2748.9335499999997</c:v>
                </c:pt>
                <c:pt idx="10">
                  <c:v>2825.2248250000002</c:v>
                </c:pt>
                <c:pt idx="11">
                  <c:v>2708.9677600000005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A-4938-8085-8B49527762EF}"/>
            </c:ext>
          </c:extLst>
        </c:ser>
        <c:ser>
          <c:idx val="2"/>
          <c:order val="1"/>
          <c:tx>
            <c:strRef>
              <c:f>'monatl. Absatzentw. Frischbrot'!$E$16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9B067"/>
            </a:solidFill>
            <a:ln>
              <a:solidFill>
                <a:srgbClr val="F9B067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Frischbrot'!$E$17:$E$28</c:f>
              <c:numCache>
                <c:formatCode>0</c:formatCode>
                <c:ptCount val="12"/>
                <c:pt idx="0">
                  <c:v>2754.7937750000001</c:v>
                </c:pt>
                <c:pt idx="1">
                  <c:v>2745.5910249999997</c:v>
                </c:pt>
                <c:pt idx="2">
                  <c:v>2774.5759199999998</c:v>
                </c:pt>
                <c:pt idx="3">
                  <c:v>2610.5578999999998</c:v>
                </c:pt>
                <c:pt idx="4">
                  <c:v>2679.0089500000004</c:v>
                </c:pt>
                <c:pt idx="5">
                  <c:v>2691.6893799999998</c:v>
                </c:pt>
                <c:pt idx="6">
                  <c:v>2520.7772749999999</c:v>
                </c:pt>
                <c:pt idx="7">
                  <c:v>2663.3815499999996</c:v>
                </c:pt>
                <c:pt idx="8">
                  <c:v>2681.4749200000001</c:v>
                </c:pt>
                <c:pt idx="9">
                  <c:v>2706.7097000000003</c:v>
                </c:pt>
                <c:pt idx="10">
                  <c:v>2842.4557500000001</c:v>
                </c:pt>
                <c:pt idx="11">
                  <c:v>2683.5275000000001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A-4938-8085-8B49527762EF}"/>
            </c:ext>
          </c:extLst>
        </c:ser>
        <c:ser>
          <c:idx val="0"/>
          <c:order val="2"/>
          <c:tx>
            <c:strRef>
              <c:f>'monatl. Absatzentw. Frischbrot'!$F$16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E814D"/>
            </a:solidFill>
            <a:ln>
              <a:solidFill>
                <a:srgbClr val="CE814D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Frischbrot'!$F$17:$F$28</c:f>
              <c:numCache>
                <c:formatCode>0</c:formatCode>
                <c:ptCount val="12"/>
                <c:pt idx="0">
                  <c:v>2750.6120249999999</c:v>
                </c:pt>
                <c:pt idx="1">
                  <c:v>2776.1509249999999</c:v>
                </c:pt>
                <c:pt idx="2">
                  <c:v>2818.44706</c:v>
                </c:pt>
                <c:pt idx="3">
                  <c:v>2529.4530499999996</c:v>
                </c:pt>
                <c:pt idx="4">
                  <c:v>2686.1600250000001</c:v>
                </c:pt>
                <c:pt idx="5">
                  <c:v>2603.8099400000001</c:v>
                </c:pt>
                <c:pt idx="6">
                  <c:v>2494.8054750000001</c:v>
                </c:pt>
                <c:pt idx="7">
                  <c:v>2659.108725</c:v>
                </c:pt>
                <c:pt idx="8">
                  <c:v>2615.7277000000004</c:v>
                </c:pt>
                <c:pt idx="9">
                  <c:v>2696.5471250000001</c:v>
                </c:pt>
                <c:pt idx="10">
                  <c:v>2818.57035</c:v>
                </c:pt>
                <c:pt idx="11">
                  <c:v>2662.28944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3A-4938-8085-8B49527762EF}"/>
            </c:ext>
          </c:extLst>
        </c:ser>
        <c:ser>
          <c:idx val="3"/>
          <c:order val="3"/>
          <c:tx>
            <c:strRef>
              <c:f>'monatl. Absatzentw. Frischbrot'!$G$16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F6B32"/>
            </a:solidFill>
            <a:ln>
              <a:solidFill>
                <a:srgbClr val="BF6B32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Frischbrot'!$G$17:$G$28</c:f>
              <c:numCache>
                <c:formatCode>0</c:formatCode>
                <c:ptCount val="12"/>
                <c:pt idx="0">
                  <c:v>2942.8134500000001</c:v>
                </c:pt>
                <c:pt idx="1">
                  <c:v>2833.3355999999999</c:v>
                </c:pt>
                <c:pt idx="2">
                  <c:v>2893.1396199999999</c:v>
                </c:pt>
                <c:pt idx="3">
                  <c:v>2729.28935</c:v>
                </c:pt>
                <c:pt idx="4">
                  <c:v>2734.49235</c:v>
                </c:pt>
                <c:pt idx="5">
                  <c:v>2684.3779599999998</c:v>
                </c:pt>
                <c:pt idx="6">
                  <c:v>2458.2282250000003</c:v>
                </c:pt>
                <c:pt idx="7">
                  <c:v>2559.8242999999998</c:v>
                </c:pt>
                <c:pt idx="8">
                  <c:v>2659.3306600000001</c:v>
                </c:pt>
                <c:pt idx="9">
                  <c:v>2713.9629749999999</c:v>
                </c:pt>
                <c:pt idx="10">
                  <c:v>2814.9632999999999</c:v>
                </c:pt>
                <c:pt idx="11">
                  <c:v>2700.2812000000004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93A-4938-8085-8B49527762EF}"/>
            </c:ext>
          </c:extLst>
        </c:ser>
        <c:ser>
          <c:idx val="4"/>
          <c:order val="4"/>
          <c:tx>
            <c:strRef>
              <c:f>'monatl. Absatzentw. Frischbrot'!$H$16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39598"/>
            </a:solidFill>
            <a:ln>
              <a:solidFill>
                <a:srgbClr val="939598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Frischbrot'!$H$17:$H$28</c:f>
              <c:numCache>
                <c:formatCode>0</c:formatCode>
                <c:ptCount val="12"/>
                <c:pt idx="0">
                  <c:v>2845.3554249999997</c:v>
                </c:pt>
                <c:pt idx="1">
                  <c:v>2736.0313500000002</c:v>
                </c:pt>
                <c:pt idx="2">
                  <c:v>2761.4344799999999</c:v>
                </c:pt>
                <c:pt idx="3">
                  <c:v>2572.4495000000002</c:v>
                </c:pt>
                <c:pt idx="4">
                  <c:v>2659.1326250000002</c:v>
                </c:pt>
                <c:pt idx="5">
                  <c:v>2680.2932999999998</c:v>
                </c:pt>
                <c:pt idx="6">
                  <c:v>2551.1592500000002</c:v>
                </c:pt>
                <c:pt idx="7">
                  <c:v>2565.0177250000002</c:v>
                </c:pt>
                <c:pt idx="8">
                  <c:v>2683.4772600000001</c:v>
                </c:pt>
                <c:pt idx="9">
                  <c:v>2649.8385250000001</c:v>
                </c:pt>
                <c:pt idx="10">
                  <c:v>2835.5120000000002</c:v>
                </c:pt>
                <c:pt idx="11">
                  <c:v>2796.3627600000004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93A-4938-8085-8B495277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3000"/>
          <c:min val="24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1.9427101739506027E-3"/>
          <c:y val="0.20955332460290549"/>
          <c:w val="0.45413541707569272"/>
          <c:h val="5.281979351995239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4035087719298246E-2"/>
          <c:y val="9.6842105263157896E-2"/>
          <c:w val="0.96140350877192982"/>
          <c:h val="0.903157894736842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96698307527345E-2"/>
                  <c:y val="-3.990663732219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CD-4256-A2D3-6FA4AAC71196}"/>
                </c:ext>
              </c:extLst>
            </c:dLbl>
            <c:dLbl>
              <c:idx val="1"/>
              <c:layout>
                <c:manualLayout>
                  <c:x val="-3.6458998698097961E-2"/>
                  <c:y val="-1.46322646516351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CD-4256-A2D3-6FA4AAC71196}"/>
                </c:ext>
              </c:extLst>
            </c:dLbl>
            <c:dLbl>
              <c:idx val="4"/>
              <c:layout>
                <c:manualLayout>
                  <c:x val="-6.1980297786766531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CD-4256-A2D3-6FA4AAC71196}"/>
                </c:ext>
              </c:extLst>
            </c:dLbl>
            <c:dLbl>
              <c:idx val="5"/>
              <c:layout>
                <c:manualLayout>
                  <c:x val="-6.5626197656576332E-2"/>
                  <c:y val="-1.9953318661099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CD-4256-A2D3-6FA4AAC71196}"/>
                </c:ext>
              </c:extLst>
            </c:dLbl>
            <c:dLbl>
              <c:idx val="8"/>
              <c:layout>
                <c:manualLayout>
                  <c:x val="-6.927209752638612E-2"/>
                  <c:y val="-1.46322646516351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CD-4256-A2D3-6FA4AAC71196}"/>
                </c:ext>
              </c:extLst>
            </c:dLbl>
            <c:dLbl>
              <c:idx val="9"/>
              <c:layout>
                <c:manualLayout>
                  <c:x val="-6.5626197656576332E-2"/>
                  <c:y val="-7.3161323258175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CD-4256-A2D3-6FA4AAC71196}"/>
                </c:ext>
              </c:extLst>
            </c:dLbl>
            <c:dLbl>
              <c:idx val="10"/>
              <c:layout>
                <c:manualLayout>
                  <c:x val="-6.56261976565763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CD-4256-A2D3-6FA4AAC71196}"/>
                </c:ext>
              </c:extLst>
            </c:dLbl>
            <c:dLbl>
              <c:idx val="13"/>
              <c:layout>
                <c:manualLayout>
                  <c:x val="-6.1980297786766531E-2"/>
                  <c:y val="3.990663732219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D-4256-A2D3-6FA4AAC71196}"/>
                </c:ext>
              </c:extLst>
            </c:dLbl>
            <c:dLbl>
              <c:idx val="14"/>
              <c:layout>
                <c:manualLayout>
                  <c:x val="-7.291799739619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CD-4256-A2D3-6FA4AAC71196}"/>
                </c:ext>
              </c:extLst>
            </c:dLbl>
            <c:dLbl>
              <c:idx val="15"/>
              <c:layout>
                <c:manualLayout>
                  <c:x val="-7.65638972660057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CD-4256-A2D3-6FA4AAC71196}"/>
                </c:ext>
              </c:extLst>
            </c:dLbl>
            <c:dLbl>
              <c:idx val="16"/>
              <c:layout>
                <c:manualLayout>
                  <c:x val="-3.2813098828288166E-2"/>
                  <c:y val="-7.3161323258175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CD-4256-A2D3-6FA4AAC71196}"/>
                </c:ext>
              </c:extLst>
            </c:dLbl>
            <c:dLbl>
              <c:idx val="19"/>
              <c:layout>
                <c:manualLayout>
                  <c:x val="-7.2917997396195922E-2"/>
                  <c:y val="-3.65806616290878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CD-4256-A2D3-6FA4AAC71196}"/>
                </c:ext>
              </c:extLst>
            </c:dLbl>
            <c:dLbl>
              <c:idx val="20"/>
              <c:layout>
                <c:manualLayout>
                  <c:x val="-6.5626197656576332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CD-4256-A2D3-6FA4AAC71196}"/>
                </c:ext>
              </c:extLst>
            </c:dLbl>
            <c:dLbl>
              <c:idx val="21"/>
              <c:layout>
                <c:manualLayout>
                  <c:x val="-5.4688498047147073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CD-4256-A2D3-6FA4AAC71196}"/>
                </c:ext>
              </c:extLst>
            </c:dLbl>
            <c:dLbl>
              <c:idx val="22"/>
              <c:layout>
                <c:manualLayout>
                  <c:x val="-3.2813098828288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CD-4256-A2D3-6FA4AAC71196}"/>
                </c:ext>
              </c:extLst>
            </c:dLbl>
            <c:numFmt formatCode="#\ ###\ #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'Ausgaben für Frischbrot'!$B$18:$B$40</c:f>
              <c:strCache>
                <c:ptCount val="23"/>
                <c:pt idx="0">
                  <c:v>Deutschschweiz</c:v>
                </c:pt>
                <c:pt idx="1">
                  <c:v>Westschweiz</c:v>
                </c:pt>
                <c:pt idx="4">
                  <c:v>städtisch</c:v>
                </c:pt>
                <c:pt idx="5">
                  <c:v>ländlich</c:v>
                </c:pt>
                <c:pt idx="8">
                  <c:v>50 001 bis 70 000 CHF</c:v>
                </c:pt>
                <c:pt idx="9">
                  <c:v>70 001 bis 110 000 CHF</c:v>
                </c:pt>
                <c:pt idx="10">
                  <c:v>über 110 000 CHF</c:v>
                </c:pt>
                <c:pt idx="13">
                  <c:v>ohne Kinder</c:v>
                </c:pt>
                <c:pt idx="14">
                  <c:v>1 Kind</c:v>
                </c:pt>
                <c:pt idx="15">
                  <c:v>2 Kinder</c:v>
                </c:pt>
                <c:pt idx="16">
                  <c:v>3+ Kinder</c:v>
                </c:pt>
                <c:pt idx="19">
                  <c:v>bis 34 Jahre</c:v>
                </c:pt>
                <c:pt idx="20">
                  <c:v>35 bis 49 Jahre</c:v>
                </c:pt>
                <c:pt idx="21">
                  <c:v>50 bis 64 Jahre</c:v>
                </c:pt>
                <c:pt idx="22">
                  <c:v>über 64 Jahre</c:v>
                </c:pt>
              </c:strCache>
            </c:strRef>
          </c:cat>
          <c:val>
            <c:numRef>
              <c:f>'Ausgaben für Frischbrot'!$D$18:$D$40</c:f>
              <c:numCache>
                <c:formatCode>#\ ###\ ##0.00</c:formatCode>
                <c:ptCount val="23"/>
                <c:pt idx="0">
                  <c:v>27.906088695607107</c:v>
                </c:pt>
                <c:pt idx="1">
                  <c:v>24.907188767999298</c:v>
                </c:pt>
                <c:pt idx="4">
                  <c:v>26.527978892241084</c:v>
                </c:pt>
                <c:pt idx="5">
                  <c:v>28.37162931127391</c:v>
                </c:pt>
                <c:pt idx="8">
                  <c:v>25.217894280540552</c:v>
                </c:pt>
                <c:pt idx="9">
                  <c:v>29.165335053755005</c:v>
                </c:pt>
                <c:pt idx="10">
                  <c:v>30.876388166989216</c:v>
                </c:pt>
                <c:pt idx="13">
                  <c:v>26.463757442634201</c:v>
                </c:pt>
                <c:pt idx="14">
                  <c:v>27.979649746982844</c:v>
                </c:pt>
                <c:pt idx="15">
                  <c:v>29.079920860215054</c:v>
                </c:pt>
                <c:pt idx="16">
                  <c:v>35.117897532832558</c:v>
                </c:pt>
                <c:pt idx="19">
                  <c:v>14.393808999772475</c:v>
                </c:pt>
                <c:pt idx="20">
                  <c:v>26.300610504841192</c:v>
                </c:pt>
                <c:pt idx="21">
                  <c:v>29.886298406008503</c:v>
                </c:pt>
                <c:pt idx="22">
                  <c:v>32.551307163274785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E-4257-8A67-ACA467D2E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61496"/>
        <c:axId val="734867728"/>
      </c:barChart>
      <c:catAx>
        <c:axId val="734861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734867728"/>
        <c:crosses val="autoZero"/>
        <c:auto val="1"/>
        <c:lblAlgn val="ctr"/>
        <c:lblOffset val="100"/>
        <c:noMultiLvlLbl val="0"/>
      </c:catAx>
      <c:valAx>
        <c:axId val="73486772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6149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0455840455840458E-2"/>
          <c:y val="0.10537634408602151"/>
          <c:w val="0.90954415954415957"/>
          <c:h val="0.89247311827956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'Ausgaben für Frischbrot'!$E$16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CC-4716-B194-37D19C4EB9EF}"/>
                </c:ext>
              </c:extLst>
            </c:dLbl>
            <c:dLbl>
              <c:idx val="4"/>
              <c:layout>
                <c:manualLayout>
                  <c:x val="-7.832490318454782E-17"/>
                  <c:y val="-1.2229453434911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CC-4716-B194-37D19C4EB9EF}"/>
                </c:ext>
              </c:extLst>
            </c:dLbl>
            <c:dLbl>
              <c:idx val="5"/>
              <c:layout>
                <c:manualLayout>
                  <c:x val="0"/>
                  <c:y val="-1.2229453434911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CC-4716-B194-37D19C4EB9EF}"/>
                </c:ext>
              </c:extLst>
            </c:dLbl>
            <c:dLbl>
              <c:idx val="8"/>
              <c:layout>
                <c:manualLayout>
                  <c:x val="-7.832490318454782E-17"/>
                  <c:y val="-1.4267695674063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CC-4716-B194-37D19C4EB9EF}"/>
                </c:ext>
              </c:extLst>
            </c:dLbl>
            <c:dLbl>
              <c:idx val="9"/>
              <c:layout>
                <c:manualLayout>
                  <c:x val="0"/>
                  <c:y val="-1.63059379132155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CC-4716-B194-37D19C4EB9EF}"/>
                </c:ext>
              </c:extLst>
            </c:dLbl>
            <c:dLbl>
              <c:idx val="10"/>
              <c:layout>
                <c:manualLayout>
                  <c:x val="0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CC-4716-B194-37D19C4EB9EF}"/>
                </c:ext>
              </c:extLst>
            </c:dLbl>
            <c:dLbl>
              <c:idx val="13"/>
              <c:layout>
                <c:manualLayout>
                  <c:x val="-1.7089267200111957E-2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CC-4716-B194-37D19C4EB9EF}"/>
                </c:ext>
              </c:extLst>
            </c:dLbl>
            <c:dLbl>
              <c:idx val="14"/>
              <c:layout>
                <c:manualLayout>
                  <c:x val="-8.5446336000559783E-3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CC-4716-B194-37D19C4EB9EF}"/>
                </c:ext>
              </c:extLst>
            </c:dLbl>
            <c:dLbl>
              <c:idx val="15"/>
              <c:layout>
                <c:manualLayout>
                  <c:x val="-8.5442971971583306E-3"/>
                  <c:y val="-1.4267615428306114E-2"/>
                </c:manualLayout>
              </c:layout>
              <c:numFmt formatCode="#\ ###\ ###\ ###\ ###\ ###\ 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rgbClr val="3F3F3F"/>
                      </a:solidFill>
                      <a:latin typeface="Roboto"/>
                      <a:ea typeface="Roboto"/>
                      <a:cs typeface="Roboto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66446771305909"/>
                      <c:h val="7.25614237138089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7CC-4716-B194-37D19C4EB9EF}"/>
                </c:ext>
              </c:extLst>
            </c:dLbl>
            <c:dLbl>
              <c:idx val="16"/>
              <c:layout>
                <c:manualLayout>
                  <c:x val="-8.5446336000561344E-3"/>
                  <c:y val="-1.2229453434911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CC-4716-B194-37D19C4EB9EF}"/>
                </c:ext>
              </c:extLst>
            </c:dLbl>
            <c:dLbl>
              <c:idx val="19"/>
              <c:layout>
                <c:manualLayout>
                  <c:x val="0"/>
                  <c:y val="-1.019121119575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CC-4716-B194-37D19C4EB9EF}"/>
                </c:ext>
              </c:extLst>
            </c:dLbl>
            <c:dLbl>
              <c:idx val="20"/>
              <c:layout>
                <c:manualLayout>
                  <c:x val="-3.4178534400223989E-2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CC-4716-B194-37D19C4EB9EF}"/>
                </c:ext>
              </c:extLst>
            </c:dLbl>
            <c:dLbl>
              <c:idx val="21"/>
              <c:layout>
                <c:manualLayout>
                  <c:x val="-5.1267801600336019E-2"/>
                  <c:y val="-1.019121119575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CC-4716-B194-37D19C4EB9EF}"/>
                </c:ext>
              </c:extLst>
            </c:dLbl>
            <c:dLbl>
              <c:idx val="22"/>
              <c:layout>
                <c:manualLayout>
                  <c:x val="-2.5633900800167933E-2"/>
                  <c:y val="-1.2229453434911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CC-4716-B194-37D19C4EB9EF}"/>
                </c:ext>
              </c:extLst>
            </c:dLbl>
            <c:numFmt formatCode="#\ ###\ #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'Ausgaben für Frischbrot'!$B$18:$B$40</c:f>
              <c:strCache>
                <c:ptCount val="23"/>
                <c:pt idx="0">
                  <c:v>Deutschschweiz</c:v>
                </c:pt>
                <c:pt idx="1">
                  <c:v>Westschweiz</c:v>
                </c:pt>
                <c:pt idx="4">
                  <c:v>städtisch</c:v>
                </c:pt>
                <c:pt idx="5">
                  <c:v>ländlich</c:v>
                </c:pt>
                <c:pt idx="8">
                  <c:v>50 001 bis 70 000 CHF</c:v>
                </c:pt>
                <c:pt idx="9">
                  <c:v>70 001 bis 110 000 CHF</c:v>
                </c:pt>
                <c:pt idx="10">
                  <c:v>über 110 000 CHF</c:v>
                </c:pt>
                <c:pt idx="13">
                  <c:v>ohne Kinder</c:v>
                </c:pt>
                <c:pt idx="14">
                  <c:v>1 Kind</c:v>
                </c:pt>
                <c:pt idx="15">
                  <c:v>2 Kinder</c:v>
                </c:pt>
                <c:pt idx="16">
                  <c:v>3+ Kinder</c:v>
                </c:pt>
                <c:pt idx="19">
                  <c:v>bis 34 Jahre</c:v>
                </c:pt>
                <c:pt idx="20">
                  <c:v>35 bis 49 Jahre</c:v>
                </c:pt>
                <c:pt idx="21">
                  <c:v>50 bis 64 Jahre</c:v>
                </c:pt>
                <c:pt idx="22">
                  <c:v>über 64 Jahre</c:v>
                </c:pt>
              </c:strCache>
            </c:strRef>
          </c:cat>
          <c:val>
            <c:numRef>
              <c:f>'Ausgaben für Frischbrot'!$E$18:$E$40</c:f>
              <c:numCache>
                <c:formatCode>#\ ###\ ##0.00</c:formatCode>
                <c:ptCount val="23"/>
                <c:pt idx="0">
                  <c:v>26.984269625611251</c:v>
                </c:pt>
                <c:pt idx="1">
                  <c:v>23.761438755654957</c:v>
                </c:pt>
                <c:pt idx="4">
                  <c:v>25.652502585400995</c:v>
                </c:pt>
                <c:pt idx="5">
                  <c:v>26.611405241668123</c:v>
                </c:pt>
                <c:pt idx="8">
                  <c:v>24.812191767029201</c:v>
                </c:pt>
                <c:pt idx="9">
                  <c:v>27.337911643717316</c:v>
                </c:pt>
                <c:pt idx="10">
                  <c:v>29.347864501965677</c:v>
                </c:pt>
                <c:pt idx="13">
                  <c:v>25.641987673098345</c:v>
                </c:pt>
                <c:pt idx="14">
                  <c:v>26.098280217597832</c:v>
                </c:pt>
                <c:pt idx="15">
                  <c:v>28.341468338277892</c:v>
                </c:pt>
                <c:pt idx="16">
                  <c:v>32.277240427230659</c:v>
                </c:pt>
                <c:pt idx="19">
                  <c:v>13.876826276477704</c:v>
                </c:pt>
                <c:pt idx="20">
                  <c:v>24.642973211960236</c:v>
                </c:pt>
                <c:pt idx="21">
                  <c:v>29.130322342967954</c:v>
                </c:pt>
                <c:pt idx="22">
                  <c:v>31.78572680567445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5-463C-9307-AE6601D88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65432"/>
        <c:axId val="734866416"/>
      </c:barChart>
      <c:catAx>
        <c:axId val="734865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4866416"/>
        <c:crosses val="autoZero"/>
        <c:auto val="1"/>
        <c:lblAlgn val="ctr"/>
        <c:lblOffset val="100"/>
        <c:noMultiLvlLbl val="0"/>
      </c:catAx>
      <c:valAx>
        <c:axId val="734866416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6543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0455840455840458E-2"/>
          <c:y val="0.10537634408602151"/>
          <c:w val="0.90954415954415957"/>
          <c:h val="0.89247311827956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'Ausgaben für Frischbrot'!$F$16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00-426F-8C2C-73DA06D6B2E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00-426F-8C2C-73DA06D6B2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0-426F-8C2C-73DA06D6B2E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0-426F-8C2C-73DA06D6B2E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00-426F-8C2C-73DA06D6B2E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00-426F-8C2C-73DA06D6B2E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00-426F-8C2C-73DA06D6B2E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00-426F-8C2C-73DA06D6B2E6}"/>
                </c:ext>
              </c:extLst>
            </c:dLbl>
            <c:numFmt formatCode="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6"/>
              <c:pt idx="0">
                <c:v>Westschweiz</c:v>
              </c:pt>
              <c:pt idx="1">
                <c:v>Deutschschweiz</c:v>
              </c:pt>
              <c:pt idx="4">
                <c:v>städtisch</c:v>
              </c:pt>
              <c:pt idx="5">
                <c:v>ländlich</c:v>
              </c:pt>
              <c:pt idx="8">
                <c:v>110</c:v>
              </c:pt>
              <c:pt idx="9">
                <c:v>90 001 </c:v>
              </c:pt>
              <c:pt idx="10">
                <c:v>70 001</c:v>
              </c:pt>
              <c:pt idx="11">
                <c:v>50 001</c:v>
              </c:pt>
              <c:pt idx="12">
                <c:v>35 001</c:v>
              </c:pt>
              <c:pt idx="13">
                <c:v>bis 35 000 CHF</c:v>
              </c:pt>
              <c:pt idx="16">
                <c:v>3+ K</c:v>
              </c:pt>
              <c:pt idx="17">
                <c:v>2 K</c:v>
              </c:pt>
              <c:pt idx="18">
                <c:v>1 K</c:v>
              </c:pt>
              <c:pt idx="19">
                <c:v>o. K</c:v>
              </c:pt>
              <c:pt idx="22">
                <c:v>über 64 Jahre</c:v>
              </c:pt>
              <c:pt idx="23">
                <c:v>50 bis 64 Jahre</c:v>
              </c:pt>
              <c:pt idx="24">
                <c:v>35 bis 49 Jahre</c:v>
              </c:pt>
              <c:pt idx="25">
                <c:v>bis 34 Jahre</c:v>
              </c:pt>
            </c:strLit>
          </c:cat>
          <c:val>
            <c:numRef>
              <c:f>'Ausgaben für Frischbrot'!$F$18:$F$40</c:f>
              <c:numCache>
                <c:formatCode>#\ ###\ ##0.00</c:formatCode>
                <c:ptCount val="23"/>
                <c:pt idx="0">
                  <c:v>26.764341195917972</c:v>
                </c:pt>
                <c:pt idx="1">
                  <c:v>24.118233758283505</c:v>
                </c:pt>
                <c:pt idx="4">
                  <c:v>25.69535937027424</c:v>
                </c:pt>
                <c:pt idx="5">
                  <c:v>27.19278865408841</c:v>
                </c:pt>
                <c:pt idx="8">
                  <c:v>24.963882221608749</c:v>
                </c:pt>
                <c:pt idx="9">
                  <c:v>31.919242351786789</c:v>
                </c:pt>
                <c:pt idx="10">
                  <c:v>29.760225289222653</c:v>
                </c:pt>
                <c:pt idx="13">
                  <c:v>25.679448514068255</c:v>
                </c:pt>
                <c:pt idx="14">
                  <c:v>24.011811938829247</c:v>
                </c:pt>
                <c:pt idx="15">
                  <c:v>28.831706103786718</c:v>
                </c:pt>
                <c:pt idx="16">
                  <c:v>33.254562636501092</c:v>
                </c:pt>
                <c:pt idx="19">
                  <c:v>15.09730901325908</c:v>
                </c:pt>
                <c:pt idx="20">
                  <c:v>23.406239151679127</c:v>
                </c:pt>
                <c:pt idx="21">
                  <c:v>28.371383655077864</c:v>
                </c:pt>
                <c:pt idx="22">
                  <c:v>32.970796761883939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00-426F-8C2C-73DA06D6B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76584"/>
        <c:axId val="734880192"/>
      </c:barChart>
      <c:catAx>
        <c:axId val="73487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4880192"/>
        <c:crosses val="autoZero"/>
        <c:auto val="1"/>
        <c:lblAlgn val="ctr"/>
        <c:lblOffset val="100"/>
        <c:noMultiLvlLbl val="0"/>
      </c:catAx>
      <c:valAx>
        <c:axId val="734880192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76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2786585763684999E-2"/>
          <c:y val="0.61111111111111116"/>
          <c:w val="0.95442682847263005"/>
          <c:h val="0.3888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'Ausgaben für Frischbrot'!$D$16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A-44F3-9795-C13A8CA4FDDC}"/>
            </c:ext>
          </c:extLst>
        </c:ser>
        <c:ser>
          <c:idx val="1"/>
          <c:order val="1"/>
          <c:tx>
            <c:strRef>
              <c:f>'Ausgaben für Frischbrot'!$E$16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A-44F3-9795-C13A8CA4FDDC}"/>
            </c:ext>
          </c:extLst>
        </c:ser>
        <c:ser>
          <c:idx val="2"/>
          <c:order val="2"/>
          <c:tx>
            <c:strRef>
              <c:f>'Ausgaben für Frischbrot'!$F$16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F1A-44F3-9795-C13A8CA4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875928"/>
        <c:axId val="734870352"/>
      </c:barChart>
      <c:catAx>
        <c:axId val="734875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4870352"/>
        <c:crosses val="autoZero"/>
        <c:auto val="1"/>
        <c:lblAlgn val="ctr"/>
        <c:lblOffset val="100"/>
        <c:noMultiLvlLbl val="0"/>
      </c:catAx>
      <c:valAx>
        <c:axId val="7348703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General" sourceLinked="1"/>
        <c:majorTickMark val="none"/>
        <c:minorTickMark val="none"/>
        <c:tickLblPos val="nextTo"/>
        <c:crossAx val="7348759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37457439357648"/>
          <c:y val="0"/>
          <c:w val="0.61765015359627129"/>
          <c:h val="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632632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8</xdr:col>
      <xdr:colOff>688522</xdr:colOff>
      <xdr:row>6</xdr:row>
      <xdr:rowOff>127000</xdr:rowOff>
    </xdr:from>
    <xdr:to>
      <xdr:col>15</xdr:col>
      <xdr:colOff>118836</xdr:colOff>
      <xdr:row>9</xdr:row>
      <xdr:rowOff>318532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308522" y="1193800"/>
          <a:ext cx="4923064" cy="724932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312150" y="1193800"/>
            <a:ext cx="4851400" cy="54681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Total Market Consumer/Retail Panel 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BROT UND BACKWAREN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Entwicklung Umsatz und Absatz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595081</xdr:colOff>
      <xdr:row>29</xdr:row>
      <xdr:rowOff>10175</xdr:rowOff>
    </xdr:from>
    <xdr:to>
      <xdr:col>6</xdr:col>
      <xdr:colOff>731481</xdr:colOff>
      <xdr:row>63</xdr:row>
      <xdr:rowOff>127000</xdr:rowOff>
    </xdr:to>
    <xdr:grpSp>
      <xdr:nvGrpSpPr>
        <xdr:cNvPr id="8" name="diagroup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95081" y="5693425"/>
          <a:ext cx="6130800" cy="6174725"/>
          <a:chOff x="622297" y="5693425"/>
          <a:chExt cx="6130800" cy="5812538"/>
        </a:xfrm>
      </xdr:grpSpPr>
      <xdr:sp macro="" textlink="">
        <xdr:nvSpPr>
          <xdr:cNvPr id="33" name="graphtextu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622297" y="5716666"/>
            <a:ext cx="6130800" cy="73242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BROT- UND BACKWAREN IM SCHWEIZER DETAILHANDEL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Absatzentwicklung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Tonnen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</a:t>
            </a:r>
          </a:p>
        </xdr:txBody>
      </xdr:sp>
      <xdr:graphicFrame macro="">
        <xdr:nvGraphicFramePr>
          <xdr:cNvPr id="34" name="Prereport1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GraphicFramePr/>
        </xdr:nvGraphicFramePr>
        <xdr:xfrm>
          <a:off x="622297" y="5986794"/>
          <a:ext cx="6130800" cy="50166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0" name="graphtextl1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22297" y="11147311"/>
            <a:ext cx="6130800" cy="3586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no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Quellen: BLW Fachbereich Marktanalysen, NielsenIQ Switzerland, Total Market Consumer/Retail Panel </a:t>
            </a:r>
          </a:p>
        </xdr:txBody>
      </xdr:sp>
      <xdr:cxnSp macro="">
        <xdr:nvCxnSpPr>
          <xdr:cNvPr id="41" name="titleline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622297" y="5693425"/>
            <a:ext cx="489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362855</xdr:colOff>
      <xdr:row>35</xdr:row>
      <xdr:rowOff>10885</xdr:rowOff>
    </xdr:from>
    <xdr:to>
      <xdr:col>5</xdr:col>
      <xdr:colOff>526142</xdr:colOff>
      <xdr:row>37</xdr:row>
      <xdr:rowOff>137886</xdr:rowOff>
    </xdr:to>
    <xdr:sp macro="" textlink="">
      <xdr:nvSpPr>
        <xdr:cNvPr id="44" name="Infobox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731655" y="6767285"/>
          <a:ext cx="976087" cy="482601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-1,1 %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-0,1 %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3</xdr:col>
      <xdr:colOff>486225</xdr:colOff>
      <xdr:row>38</xdr:row>
      <xdr:rowOff>113590</xdr:rowOff>
    </xdr:from>
    <xdr:to>
      <xdr:col>4</xdr:col>
      <xdr:colOff>649512</xdr:colOff>
      <xdr:row>41</xdr:row>
      <xdr:rowOff>59162</xdr:rowOff>
    </xdr:to>
    <xdr:sp macro="" textlink="">
      <xdr:nvSpPr>
        <xdr:cNvPr id="39" name="Infobox3">
          <a:extLst>
            <a:ext uri="{FF2B5EF4-FFF2-40B4-BE49-F238E27FC236}">
              <a16:creationId xmlns:a16="http://schemas.microsoft.com/office/drawing/2014/main" id="{3A217935-DABA-45B8-AA48-C2495C537172}"/>
            </a:ext>
          </a:extLst>
        </xdr:cNvPr>
        <xdr:cNvSpPr/>
      </xdr:nvSpPr>
      <xdr:spPr>
        <a:xfrm>
          <a:off x="4042225" y="7403390"/>
          <a:ext cx="976087" cy="478972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-6,2%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+9,1 %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386439</xdr:colOff>
      <xdr:row>42</xdr:row>
      <xdr:rowOff>106332</xdr:rowOff>
    </xdr:from>
    <xdr:to>
      <xdr:col>3</xdr:col>
      <xdr:colOff>549727</xdr:colOff>
      <xdr:row>45</xdr:row>
      <xdr:rowOff>51905</xdr:rowOff>
    </xdr:to>
    <xdr:sp macro="" textlink="">
      <xdr:nvSpPr>
        <xdr:cNvPr id="42" name="Infobox3">
          <a:extLst>
            <a:ext uri="{FF2B5EF4-FFF2-40B4-BE49-F238E27FC236}">
              <a16:creationId xmlns:a16="http://schemas.microsoft.com/office/drawing/2014/main" id="{DB6FBC8D-4762-4B28-858C-29116A2D2D02}"/>
            </a:ext>
          </a:extLst>
        </xdr:cNvPr>
        <xdr:cNvSpPr/>
      </xdr:nvSpPr>
      <xdr:spPr>
        <a:xfrm>
          <a:off x="3129639" y="8107332"/>
          <a:ext cx="976088" cy="478973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-1,1 %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+ 4,8 %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3</xdr:col>
      <xdr:colOff>226785</xdr:colOff>
      <xdr:row>46</xdr:row>
      <xdr:rowOff>1814</xdr:rowOff>
    </xdr:from>
    <xdr:to>
      <xdr:col>4</xdr:col>
      <xdr:colOff>390072</xdr:colOff>
      <xdr:row>48</xdr:row>
      <xdr:rowOff>128815</xdr:rowOff>
    </xdr:to>
    <xdr:sp macro="" textlink="">
      <xdr:nvSpPr>
        <xdr:cNvPr id="49" name="Infobox3">
          <a:extLst>
            <a:ext uri="{FF2B5EF4-FFF2-40B4-BE49-F238E27FC236}">
              <a16:creationId xmlns:a16="http://schemas.microsoft.com/office/drawing/2014/main" id="{96E0C7F1-709E-40D0-BDAB-448A520382E2}"/>
            </a:ext>
          </a:extLst>
        </xdr:cNvPr>
        <xdr:cNvSpPr/>
      </xdr:nvSpPr>
      <xdr:spPr>
        <a:xfrm>
          <a:off x="3782785" y="8714014"/>
          <a:ext cx="976087" cy="482601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-0,7 %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+12,3 %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324755</xdr:colOff>
      <xdr:row>49</xdr:row>
      <xdr:rowOff>157842</xdr:rowOff>
    </xdr:from>
    <xdr:to>
      <xdr:col>3</xdr:col>
      <xdr:colOff>535214</xdr:colOff>
      <xdr:row>52</xdr:row>
      <xdr:rowOff>103415</xdr:rowOff>
    </xdr:to>
    <xdr:sp macro="" textlink="">
      <xdr:nvSpPr>
        <xdr:cNvPr id="50" name="Infobox3">
          <a:extLst>
            <a:ext uri="{FF2B5EF4-FFF2-40B4-BE49-F238E27FC236}">
              <a16:creationId xmlns:a16="http://schemas.microsoft.com/office/drawing/2014/main" id="{FCA5F10A-ED58-4F85-8857-C7A81D2B767C}"/>
            </a:ext>
          </a:extLst>
        </xdr:cNvPr>
        <xdr:cNvSpPr/>
      </xdr:nvSpPr>
      <xdr:spPr>
        <a:xfrm>
          <a:off x="3067955" y="9403442"/>
          <a:ext cx="1023259" cy="478973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-6,4 %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+11,4 %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587828</xdr:colOff>
      <xdr:row>53</xdr:row>
      <xdr:rowOff>132443</xdr:rowOff>
    </xdr:from>
    <xdr:to>
      <xdr:col>3</xdr:col>
      <xdr:colOff>751116</xdr:colOff>
      <xdr:row>56</xdr:row>
      <xdr:rowOff>81644</xdr:rowOff>
    </xdr:to>
    <xdr:sp macro="" textlink="">
      <xdr:nvSpPr>
        <xdr:cNvPr id="51" name="Infobox3">
          <a:extLst>
            <a:ext uri="{FF2B5EF4-FFF2-40B4-BE49-F238E27FC236}">
              <a16:creationId xmlns:a16="http://schemas.microsoft.com/office/drawing/2014/main" id="{03F75CE5-70C6-427E-A0D3-C54F2EA61F48}"/>
            </a:ext>
          </a:extLst>
        </xdr:cNvPr>
        <xdr:cNvSpPr/>
      </xdr:nvSpPr>
      <xdr:spPr>
        <a:xfrm>
          <a:off x="3331028" y="10089243"/>
          <a:ext cx="976088" cy="482601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-9,0%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-0,8 %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266699</xdr:colOff>
      <xdr:row>57</xdr:row>
      <xdr:rowOff>67128</xdr:rowOff>
    </xdr:from>
    <xdr:to>
      <xdr:col>3</xdr:col>
      <xdr:colOff>498928</xdr:colOff>
      <xdr:row>60</xdr:row>
      <xdr:rowOff>1</xdr:rowOff>
    </xdr:to>
    <xdr:sp macro="" textlink="">
      <xdr:nvSpPr>
        <xdr:cNvPr id="52" name="Infobox3">
          <a:extLst>
            <a:ext uri="{FF2B5EF4-FFF2-40B4-BE49-F238E27FC236}">
              <a16:creationId xmlns:a16="http://schemas.microsoft.com/office/drawing/2014/main" id="{13C94EB9-EA1A-4979-BD84-F3B931D376DD}"/>
            </a:ext>
          </a:extLst>
        </xdr:cNvPr>
        <xdr:cNvSpPr/>
      </xdr:nvSpPr>
      <xdr:spPr>
        <a:xfrm>
          <a:off x="3009899" y="10735128"/>
          <a:ext cx="1045029" cy="478973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+10,1 %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+22,8 %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2197907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815F85-DE1E-4F44-AAEA-E14FF21F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4</xdr:col>
      <xdr:colOff>2000250</xdr:colOff>
      <xdr:row>6</xdr:row>
      <xdr:rowOff>85725</xdr:rowOff>
    </xdr:from>
    <xdr:to>
      <xdr:col>7</xdr:col>
      <xdr:colOff>123825</xdr:colOff>
      <xdr:row>10</xdr:row>
      <xdr:rowOff>102632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3873C838-5423-4427-A213-6E50931FB521}"/>
            </a:ext>
          </a:extLst>
        </xdr:cNvPr>
        <xdr:cNvGrpSpPr/>
      </xdr:nvGrpSpPr>
      <xdr:grpSpPr>
        <a:xfrm>
          <a:off x="8216900" y="1190625"/>
          <a:ext cx="4810125" cy="75350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96DD0128-2309-4263-AB80-1175D380D74F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733B1190-3E3C-4037-8EF3-3B3552DDC79B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570B4DF0-C2D0-4C79-89D7-9565F27001CF}"/>
            </a:ext>
          </a:extLst>
        </xdr:cNvPr>
        <xdr:cNvSpPr txBox="1"/>
      </xdr:nvSpPr>
      <xdr:spPr>
        <a:xfrm>
          <a:off x="0" y="1209675"/>
          <a:ext cx="9226550" cy="10001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FRISCHBROT IM SCHWEIZER DETAILHANDEL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150" normalizeH="0" baseline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 panose="02000000000000000000" pitchFamily="2" charset="0"/>
              <a:ea typeface="+mn-ea"/>
              <a:cs typeface="Arial" panose="020B0604020202020204" pitchFamily="34" charset="0"/>
            </a:rPr>
            <a:t>Entwicklung des monatlichen Durchschnittspreises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ED94065A-8DAD-4D86-86D0-BEB1BECBA92F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149224</xdr:colOff>
      <xdr:row>13</xdr:row>
      <xdr:rowOff>34925</xdr:rowOff>
    </xdr:from>
    <xdr:to>
      <xdr:col>13</xdr:col>
      <xdr:colOff>332024</xdr:colOff>
      <xdr:row>41</xdr:row>
      <xdr:rowOff>76200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95EFCCEF-76F5-4DE0-A47E-AF6BE3DB726D}"/>
            </a:ext>
          </a:extLst>
        </xdr:cNvPr>
        <xdr:cNvGrpSpPr/>
      </xdr:nvGrpSpPr>
      <xdr:grpSpPr>
        <a:xfrm>
          <a:off x="12188824" y="2435225"/>
          <a:ext cx="6228000" cy="5064125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C26E4259-03F6-4B2D-8F80-2BC2E737D4C2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8D749434-15E5-4946-AAFE-2F946EBA3A60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/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FRISCHBROT TOTAL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1" i="0" u="none" strike="noStrike" kern="0" cap="none" spc="0" normalizeH="0" baseline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Entwicklung durchschnittlicher Monats-Verkaufswert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 / kg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 (Monatsdaten)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6AB1B0A1-9F05-4CE5-90BB-854E9D17B1EE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Quelle: BLW, Fachbereich Marktanalysen;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4D76B231-93B9-4CE9-8A4A-5CE56DE34AE3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625474</xdr:colOff>
      <xdr:row>15</xdr:row>
      <xdr:rowOff>53974</xdr:rowOff>
    </xdr:from>
    <xdr:to>
      <xdr:col>12</xdr:col>
      <xdr:colOff>609600</xdr:colOff>
      <xdr:row>24</xdr:row>
      <xdr:rowOff>44449</xdr:rowOff>
    </xdr:to>
    <xdr:sp macro="" textlink="">
      <xdr:nvSpPr>
        <xdr:cNvPr id="13" name="Infobox3">
          <a:extLst>
            <a:ext uri="{FF2B5EF4-FFF2-40B4-BE49-F238E27FC236}">
              <a16:creationId xmlns:a16="http://schemas.microsoft.com/office/drawing/2014/main" id="{45FA18D6-A4A6-492D-9952-340BD09EA04D}"/>
            </a:ext>
          </a:extLst>
        </xdr:cNvPr>
        <xdr:cNvSpPr/>
      </xdr:nvSpPr>
      <xdr:spPr>
        <a:xfrm>
          <a:off x="14703424" y="2682874"/>
          <a:ext cx="1711326" cy="1654175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l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Jahres-Durchschnitt Verkaufswert</a:t>
          </a:r>
        </a:p>
        <a:p>
          <a:pPr indent="0" algn="l"/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2022: 7.83 CHF</a:t>
          </a: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2021: 7.60 CHF</a:t>
          </a: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2020: 7.49</a:t>
          </a:r>
          <a:r>
            <a:rPr lang="de-CH" sz="115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CHF</a:t>
          </a:r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2019: 7.53 CHF</a:t>
          </a: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2018: 7.45 CHF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470707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46A84A2-B860-4429-8529-197BD866D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8</xdr:col>
      <xdr:colOff>352425</xdr:colOff>
      <xdr:row>6</xdr:row>
      <xdr:rowOff>85725</xdr:rowOff>
    </xdr:from>
    <xdr:to>
      <xdr:col>13</xdr:col>
      <xdr:colOff>844550</xdr:colOff>
      <xdr:row>10</xdr:row>
      <xdr:rowOff>102632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419B08EB-894F-4016-8556-E8DD5503DD65}"/>
            </a:ext>
          </a:extLst>
        </xdr:cNvPr>
        <xdr:cNvGrpSpPr/>
      </xdr:nvGrpSpPr>
      <xdr:grpSpPr>
        <a:xfrm>
          <a:off x="8213725" y="1190625"/>
          <a:ext cx="4810125" cy="75350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666523DA-B79E-46F1-BDC2-C18225E738F7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95721613-4A7A-4D73-AEC4-F06191B1217D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1EC82C20-9D6A-49A2-8985-6A9809B015CD}"/>
            </a:ext>
          </a:extLst>
        </xdr:cNvPr>
        <xdr:cNvSpPr txBox="1"/>
      </xdr:nvSpPr>
      <xdr:spPr>
        <a:xfrm>
          <a:off x="0" y="1209675"/>
          <a:ext cx="9226550" cy="10001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FRISCHBROT IM SCHWEIZER DETAILHANDEL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150" normalizeH="0" baseline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 panose="02000000000000000000" pitchFamily="2" charset="0"/>
              <a:ea typeface="+mn-ea"/>
              <a:cs typeface="Arial" panose="020B0604020202020204" pitchFamily="34" charset="0"/>
            </a:rPr>
            <a:t>Entwicklung des Absatzes einer monatlichen Durchschnittswoche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921D1E44-04A8-4C96-B278-377AE8FF6DCD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10</xdr:col>
      <xdr:colOff>339724</xdr:colOff>
      <xdr:row>11</xdr:row>
      <xdr:rowOff>47625</xdr:rowOff>
    </xdr:from>
    <xdr:to>
      <xdr:col>17</xdr:col>
      <xdr:colOff>517399</xdr:colOff>
      <xdr:row>37</xdr:row>
      <xdr:rowOff>95251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F861F242-461C-4F49-AD3F-212E7AE8B727}"/>
            </a:ext>
          </a:extLst>
        </xdr:cNvPr>
        <xdr:cNvGrpSpPr/>
      </xdr:nvGrpSpPr>
      <xdr:grpSpPr>
        <a:xfrm>
          <a:off x="9928224" y="2073275"/>
          <a:ext cx="6108575" cy="4714876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5717967A-EE08-4AB0-80BA-3194DEA45357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07919ED7-94DE-462D-A6BE-34C0B425A2C5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/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FRISCHBROT TOTAL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1" i="0" u="none" strike="noStrike" kern="0" cap="none" spc="0" normalizeH="0" baseline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Entwicklung Absatz einer Durchschnittswoche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 (Monatsdaten)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A5DBAF48-1E98-4211-A857-04416C40F7D1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Quelle: BLW, Fachbereich Marktanalysen;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849DEA0B-476D-45D5-9943-DD070B01E0B0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638174</xdr:colOff>
      <xdr:row>15</xdr:row>
      <xdr:rowOff>7732</xdr:rowOff>
    </xdr:from>
    <xdr:to>
      <xdr:col>17</xdr:col>
      <xdr:colOff>329393</xdr:colOff>
      <xdr:row>20</xdr:row>
      <xdr:rowOff>79375</xdr:rowOff>
    </xdr:to>
    <xdr:sp macro="" textlink="">
      <xdr:nvSpPr>
        <xdr:cNvPr id="24" name="Abgerundetes Rechteck 17">
          <a:extLst>
            <a:ext uri="{FF2B5EF4-FFF2-40B4-BE49-F238E27FC236}">
              <a16:creationId xmlns:a16="http://schemas.microsoft.com/office/drawing/2014/main" id="{CECC9EFB-8336-4AC5-A829-CE794F0D6838}"/>
            </a:ext>
          </a:extLst>
        </xdr:cNvPr>
        <xdr:cNvSpPr/>
      </xdr:nvSpPr>
      <xdr:spPr>
        <a:xfrm>
          <a:off x="16443324" y="2642982"/>
          <a:ext cx="2180419" cy="998743"/>
        </a:xfrm>
        <a:prstGeom prst="roundRect">
          <a:avLst>
            <a:gd name="adj" fmla="val 14903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72000" rtlCol="0" anchor="t">
          <a:noAutofit/>
        </a:bodyPr>
        <a:lstStyle/>
        <a:p>
          <a:pPr algn="l"/>
          <a:r>
            <a:rPr lang="de-CH" sz="950" b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rPr>
            <a:t>Es werden die Werte einer Durchschnittswoche des jeweiligen Monats angezeigt, um die Monatswerte vergleichbar zu machen </a:t>
          </a:r>
        </a:p>
      </xdr:txBody>
    </xdr:sp>
    <xdr:clientData/>
  </xdr:twoCellAnchor>
  <xdr:twoCellAnchor>
    <xdr:from>
      <xdr:col>14</xdr:col>
      <xdr:colOff>787858</xdr:colOff>
      <xdr:row>14</xdr:row>
      <xdr:rowOff>98425</xdr:rowOff>
    </xdr:from>
    <xdr:to>
      <xdr:col>16</xdr:col>
      <xdr:colOff>551458</xdr:colOff>
      <xdr:row>15</xdr:row>
      <xdr:rowOff>133947</xdr:rowOff>
    </xdr:to>
    <xdr:sp macro="" textlink="">
      <xdr:nvSpPr>
        <xdr:cNvPr id="25" name="Abgerundetes Rechteck 19">
          <a:extLst>
            <a:ext uri="{FF2B5EF4-FFF2-40B4-BE49-F238E27FC236}">
              <a16:creationId xmlns:a16="http://schemas.microsoft.com/office/drawing/2014/main" id="{EE4B7986-2330-4F80-896C-92DE5CE69A4C}"/>
            </a:ext>
          </a:extLst>
        </xdr:cNvPr>
        <xdr:cNvSpPr/>
      </xdr:nvSpPr>
      <xdr:spPr>
        <a:xfrm>
          <a:off x="16593008" y="2543175"/>
          <a:ext cx="1440000" cy="226022"/>
        </a:xfrm>
        <a:prstGeom prst="roundRect">
          <a:avLst>
            <a:gd name="adj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rIns="72000" bIns="0" rtlCol="0" anchor="ctr" anchorCtr="1">
          <a:noAutofit/>
        </a:bodyPr>
        <a:lstStyle/>
        <a:p>
          <a:r>
            <a:rPr lang="de-CH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ANMERKUNG</a:t>
          </a:r>
          <a:endParaRPr lang="de-CH" sz="1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600882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8</xdr:col>
      <xdr:colOff>569259</xdr:colOff>
      <xdr:row>6</xdr:row>
      <xdr:rowOff>127000</xdr:rowOff>
    </xdr:from>
    <xdr:to>
      <xdr:col>14</xdr:col>
      <xdr:colOff>35859</xdr:colOff>
      <xdr:row>9</xdr:row>
      <xdr:rowOff>318532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8316259" y="1193800"/>
          <a:ext cx="4851400" cy="724932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8312150" y="1193800"/>
            <a:ext cx="4851400" cy="54681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Total Market Consumer/Retail Panel 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BROT UND BACKWAREN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Kategorie Frischbrot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10</xdr:col>
      <xdr:colOff>838200</xdr:colOff>
      <xdr:row>9</xdr:row>
      <xdr:rowOff>318532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8299450" y="1193800"/>
          <a:ext cx="4349750" cy="724932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8312150" y="1193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BROT UND BACKWAREN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Einkaufsgewohnheiten der Haushalte nach soziodemografischen Merkmalen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76132" cy="8129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11</xdr:col>
      <xdr:colOff>527050</xdr:colOff>
      <xdr:row>9</xdr:row>
      <xdr:rowOff>318532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299450" y="1193800"/>
          <a:ext cx="4851400" cy="724932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1228725"/>
          <a:ext cx="9207500" cy="10255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FRISCHBROT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Einkaufsgewohnheiten der Haushalte nach soziodemografischen Merkmalen</a:t>
          </a: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1620838</xdr:colOff>
      <xdr:row>44</xdr:row>
      <xdr:rowOff>63371</xdr:rowOff>
    </xdr:from>
    <xdr:to>
      <xdr:col>5</xdr:col>
      <xdr:colOff>4638</xdr:colOff>
      <xdr:row>80</xdr:row>
      <xdr:rowOff>114300</xdr:rowOff>
    </xdr:to>
    <xdr:grpSp>
      <xdr:nvGrpSpPr>
        <xdr:cNvPr id="8" name="diagroup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620838" y="8597771"/>
          <a:ext cx="6130800" cy="6451729"/>
          <a:chOff x="1620838" y="8597771"/>
          <a:chExt cx="6130800" cy="7712434"/>
        </a:xfrm>
      </xdr:grpSpPr>
      <xdr:sp macro="" textlink="">
        <xdr:nvSpPr>
          <xdr:cNvPr id="16" name="graphtextu4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1620838" y="8621012"/>
            <a:ext cx="6130800" cy="102649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FRISCHBROT IM SCHWEIZER DETAILHANDEL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Einkaufsgewohnheiten der Haushalte nach soziodemografischen Merkmalen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Menge je Haushalt in kg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2019..2021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1150" b="0" i="0" strike="noStrike" kern="0" cap="none" spc="0" normalizeH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grpSp>
        <xdr:nvGrpSpPr>
          <xdr:cNvPr id="17" name="Report4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GrpSpPr/>
        </xdr:nvGrpSpPr>
        <xdr:grpSpPr>
          <a:xfrm>
            <a:off x="1620838" y="9587819"/>
            <a:ext cx="6130800" cy="6367620"/>
            <a:chOff x="5949950" y="9458866"/>
            <a:chExt cx="6370400" cy="6142764"/>
          </a:xfrm>
        </xdr:grpSpPr>
        <xdr:graphicFrame macro="">
          <xdr:nvGraphicFramePr>
            <xdr:cNvPr id="21" name="Prereport5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GraphicFramePr/>
          </xdr:nvGraphicFramePr>
          <xdr:xfrm>
            <a:off x="5949950" y="9569130"/>
            <a:ext cx="3619500" cy="6032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22" name="Addreport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GraphicFramePr/>
          </xdr:nvGraphicFramePr>
          <xdr:xfrm>
            <a:off x="9378950" y="9616120"/>
            <a:ext cx="1544400" cy="5905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23" name="Addreport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GraphicFramePr/>
          </xdr:nvGraphicFramePr>
          <xdr:xfrm>
            <a:off x="10775950" y="9616120"/>
            <a:ext cx="1544400" cy="5905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24" name="categorytitle1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 txBox="1"/>
          </xdr:nvSpPr>
          <xdr:spPr>
            <a:xfrm>
              <a:off x="5949950" y="9924730"/>
              <a:ext cx="2540000" cy="2772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Alter Haushaltsführende Person</a:t>
              </a:r>
            </a:p>
          </xdr:txBody>
        </xdr:sp>
        <xdr:sp macro="" textlink="">
          <xdr:nvSpPr>
            <xdr:cNvPr id="25" name="categorytitle2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 txBox="1"/>
          </xdr:nvSpPr>
          <xdr:spPr>
            <a:xfrm>
              <a:off x="5949950" y="11145518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Anzahl Kinder im Haushalt</a:t>
              </a:r>
            </a:p>
          </xdr:txBody>
        </xdr:sp>
        <xdr:sp macro="" textlink="">
          <xdr:nvSpPr>
            <xdr:cNvPr id="26" name="categorytitle3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 txBox="1"/>
          </xdr:nvSpPr>
          <xdr:spPr>
            <a:xfrm>
              <a:off x="5964795" y="12536167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Haushaltseinkommen</a:t>
              </a:r>
            </a:p>
          </xdr:txBody>
        </xdr:sp>
        <xdr:sp macro="" textlink="">
          <xdr:nvSpPr>
            <xdr:cNvPr id="27" name="categorytitle4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 txBox="1"/>
          </xdr:nvSpPr>
          <xdr:spPr>
            <a:xfrm>
              <a:off x="5959847" y="13715681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Struktur</a:t>
              </a:r>
            </a:p>
          </xdr:txBody>
        </xdr:sp>
        <xdr:sp macro="" textlink="">
          <xdr:nvSpPr>
            <xdr:cNvPr id="28" name="categorytitle5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 txBox="1"/>
          </xdr:nvSpPr>
          <xdr:spPr>
            <a:xfrm>
              <a:off x="5949950" y="14620556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Sprachregion</a:t>
              </a:r>
            </a:p>
          </xdr:txBody>
        </xdr:sp>
        <xdr:graphicFrame macro="">
          <xdr:nvGraphicFramePr>
            <xdr:cNvPr id="29" name="Legendchart1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GraphicFramePr/>
          </xdr:nvGraphicFramePr>
          <xdr:xfrm>
            <a:off x="7751251" y="9458866"/>
            <a:ext cx="2942782" cy="2286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sp macro="" textlink="">
        <xdr:nvSpPr>
          <xdr:cNvPr id="19" name="graphtextl4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1620838" y="16133240"/>
            <a:ext cx="6130800" cy="17696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 baseline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cxnSp macro="">
        <xdr:nvCxnSpPr>
          <xdr:cNvPr id="20" name="titleline4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CxnSpPr/>
        </xdr:nvCxnSpPr>
        <xdr:spPr>
          <a:xfrm>
            <a:off x="1620838" y="8597771"/>
            <a:ext cx="417038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76132" cy="8129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11</xdr:col>
      <xdr:colOff>527050</xdr:colOff>
      <xdr:row>9</xdr:row>
      <xdr:rowOff>318532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299450" y="1193800"/>
          <a:ext cx="4851400" cy="724932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0" y="1228725"/>
          <a:ext cx="9207500" cy="10255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BACKWAREN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Einkaufsgewohnheiten der Haushalte nach soziodemografischen Merkmalen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B_graph_Mehl_f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vol. mens. des ventes SE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Farben Brot &amp; Brotgetreide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F79C50"/>
      </a:accent1>
      <a:accent2>
        <a:srgbClr val="FDCC95"/>
      </a:accent2>
      <a:accent3>
        <a:srgbClr val="F9B067"/>
      </a:accent3>
      <a:accent4>
        <a:srgbClr val="CE814D"/>
      </a:accent4>
      <a:accent5>
        <a:srgbClr val="BF6B32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X103"/>
  <sheetViews>
    <sheetView showGridLines="0" tabSelected="1" zoomScaleNormal="100" workbookViewId="0">
      <selection activeCell="B100" sqref="B100"/>
    </sheetView>
  </sheetViews>
  <sheetFormatPr baseColWidth="10" defaultRowHeight="14" x14ac:dyDescent="0.3"/>
  <cols>
    <col min="1" max="1" width="25.33203125" customWidth="1"/>
    <col min="9" max="9" width="11" customWidth="1"/>
    <col min="10" max="10" width="4.75" customWidth="1"/>
    <col min="14" max="14" width="13.33203125" customWidth="1"/>
    <col min="15" max="15" width="11" customWidth="1"/>
    <col min="19" max="19" width="11" customWidth="1"/>
  </cols>
  <sheetData>
    <row r="10" spans="1:20" ht="54" customHeight="1" x14ac:dyDescent="0.3"/>
    <row r="14" spans="1:20" ht="15" x14ac:dyDescent="0.35">
      <c r="O14" s="4"/>
    </row>
    <row r="15" spans="1:20" ht="15" customHeight="1" x14ac:dyDescent="0.35">
      <c r="A15" s="4" t="s">
        <v>36</v>
      </c>
    </row>
    <row r="16" spans="1:20" ht="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4" ht="15" x14ac:dyDescent="0.35">
      <c r="A17" s="16"/>
      <c r="B17" s="17"/>
      <c r="C17" s="17"/>
      <c r="D17" s="17"/>
      <c r="E17" s="17" t="s">
        <v>23</v>
      </c>
      <c r="F17" s="17"/>
      <c r="G17" s="17"/>
      <c r="H17" s="17"/>
      <c r="I17" s="17"/>
      <c r="J17" s="17"/>
      <c r="K17" s="17" t="s">
        <v>24</v>
      </c>
      <c r="L17" s="32"/>
      <c r="M17" s="17"/>
      <c r="N17" s="17"/>
      <c r="O17" s="17"/>
      <c r="P17" s="17" t="s">
        <v>122</v>
      </c>
      <c r="Q17" s="17"/>
      <c r="R17" s="17"/>
      <c r="S17" s="17"/>
      <c r="T17" s="17"/>
    </row>
    <row r="18" spans="1:24" ht="15" x14ac:dyDescent="0.35">
      <c r="A18" s="2"/>
      <c r="B18" s="15"/>
      <c r="C18" s="15"/>
      <c r="D18" s="15"/>
      <c r="E18" s="15" t="s">
        <v>27</v>
      </c>
      <c r="F18" s="15"/>
      <c r="G18" s="15"/>
      <c r="H18" s="15"/>
      <c r="I18" s="15"/>
      <c r="J18" s="15"/>
      <c r="K18" s="27" t="s">
        <v>29</v>
      </c>
      <c r="L18" s="32"/>
      <c r="M18" s="15"/>
      <c r="N18" s="15"/>
      <c r="O18" s="15"/>
      <c r="P18" s="15" t="s">
        <v>48</v>
      </c>
      <c r="Q18" s="15"/>
      <c r="R18" s="15"/>
      <c r="S18" s="15"/>
      <c r="T18" s="15"/>
    </row>
    <row r="19" spans="1:24" ht="14.5" x14ac:dyDescent="0.35">
      <c r="A19" s="2"/>
      <c r="B19" s="15"/>
      <c r="C19" s="15"/>
      <c r="D19" s="15"/>
      <c r="E19" s="15">
        <v>2018</v>
      </c>
      <c r="F19" s="15">
        <v>2019</v>
      </c>
      <c r="G19" s="15">
        <v>2020</v>
      </c>
      <c r="H19" s="15">
        <v>2021</v>
      </c>
      <c r="I19" s="15">
        <v>2022</v>
      </c>
      <c r="J19" s="15"/>
      <c r="K19" s="15">
        <v>2018</v>
      </c>
      <c r="L19" s="15">
        <v>2019</v>
      </c>
      <c r="M19" s="15">
        <v>2020</v>
      </c>
      <c r="N19" s="15">
        <v>2021</v>
      </c>
      <c r="O19" s="15">
        <v>2022</v>
      </c>
      <c r="P19" s="15">
        <v>2018</v>
      </c>
      <c r="Q19" s="15">
        <v>2019</v>
      </c>
      <c r="R19" s="15">
        <v>2020</v>
      </c>
      <c r="S19" s="15">
        <v>2021</v>
      </c>
      <c r="T19" s="15">
        <v>2022</v>
      </c>
    </row>
    <row r="20" spans="1:24" ht="15" x14ac:dyDescent="0.35">
      <c r="A20" t="s">
        <v>35</v>
      </c>
      <c r="E20" s="54">
        <v>139846.19209999999</v>
      </c>
      <c r="F20" s="54">
        <v>140470.45369999998</v>
      </c>
      <c r="G20" s="54">
        <v>139321.21859999999</v>
      </c>
      <c r="H20" s="54">
        <v>141994.04639999999</v>
      </c>
      <c r="I20" s="55">
        <v>140368.96769999998</v>
      </c>
      <c r="J20" s="55"/>
      <c r="K20" s="31">
        <v>1041.7638320999999</v>
      </c>
      <c r="L20" s="31">
        <v>1057.8030632</v>
      </c>
      <c r="M20" s="31">
        <v>1043.8764474</v>
      </c>
      <c r="N20" s="31">
        <v>1079.5740152000001</v>
      </c>
      <c r="O20" s="31">
        <v>1099.6482002</v>
      </c>
      <c r="P20" s="19">
        <v>7.4493542974346036</v>
      </c>
      <c r="Q20" s="19">
        <v>7.5304310289986631</v>
      </c>
      <c r="R20" s="19">
        <v>7.4925876897261077</v>
      </c>
      <c r="S20" s="19">
        <v>7.6029526770356197</v>
      </c>
      <c r="T20" s="19">
        <v>7.833983666177522</v>
      </c>
      <c r="W20" s="60"/>
      <c r="X20" s="60"/>
    </row>
    <row r="21" spans="1:24" ht="15" x14ac:dyDescent="0.35">
      <c r="A21" t="s">
        <v>34</v>
      </c>
      <c r="E21" s="54">
        <v>36218.307200000003</v>
      </c>
      <c r="F21" s="54">
        <v>37496.302799999998</v>
      </c>
      <c r="G21" s="54">
        <v>45119.783499999998</v>
      </c>
      <c r="H21" s="54">
        <v>43610.282100000004</v>
      </c>
      <c r="I21" s="55">
        <v>40925.344700000001</v>
      </c>
      <c r="J21" s="55"/>
      <c r="K21" s="31">
        <v>196.36903889999999</v>
      </c>
      <c r="L21" s="31">
        <v>197.7587465</v>
      </c>
      <c r="M21" s="31">
        <v>238.271567</v>
      </c>
      <c r="N21" s="31">
        <v>230.04714959999998</v>
      </c>
      <c r="O21" s="31">
        <v>219.70873730000002</v>
      </c>
      <c r="P21" s="19">
        <v>5.4218171439000882</v>
      </c>
      <c r="Q21" s="19">
        <v>5.27408655607507</v>
      </c>
      <c r="R21" s="19">
        <v>5.2808668064641759</v>
      </c>
      <c r="S21" s="19">
        <v>5.2750667622945731</v>
      </c>
      <c r="T21" s="19">
        <v>5.3685250279639058</v>
      </c>
      <c r="W21" s="60"/>
      <c r="X21" s="60"/>
    </row>
    <row r="22" spans="1:24" ht="15" x14ac:dyDescent="0.35">
      <c r="A22" t="s">
        <v>41</v>
      </c>
      <c r="E22" s="54">
        <v>10272.6952</v>
      </c>
      <c r="F22" s="54">
        <v>10422.4928</v>
      </c>
      <c r="G22" s="54">
        <v>11092.6839</v>
      </c>
      <c r="H22" s="54">
        <v>11050.956699999999</v>
      </c>
      <c r="I22" s="55">
        <v>10926.1998</v>
      </c>
      <c r="J22" s="55"/>
      <c r="K22" s="31">
        <v>144.5550551</v>
      </c>
      <c r="L22" s="31">
        <v>145.6262217</v>
      </c>
      <c r="M22" s="31">
        <v>153.53045740000002</v>
      </c>
      <c r="N22" s="31">
        <v>152.14606330000001</v>
      </c>
      <c r="O22" s="31">
        <v>153.74183490000001</v>
      </c>
      <c r="P22" s="19">
        <v>14.071774961258464</v>
      </c>
      <c r="Q22" s="19">
        <v>13.972302451482623</v>
      </c>
      <c r="R22" s="19">
        <v>13.840695253201977</v>
      </c>
      <c r="S22" s="19">
        <v>13.767682512048935</v>
      </c>
      <c r="T22" s="19">
        <v>14.070933875838515</v>
      </c>
      <c r="W22" s="60"/>
      <c r="X22" s="60"/>
    </row>
    <row r="23" spans="1:24" ht="15" x14ac:dyDescent="0.35">
      <c r="A23" t="s">
        <v>33</v>
      </c>
      <c r="E23" s="54">
        <v>29858.282999999999</v>
      </c>
      <c r="F23" s="54">
        <v>30864.7327</v>
      </c>
      <c r="G23" s="54">
        <v>31935.978300000002</v>
      </c>
      <c r="H23" s="54">
        <v>34904.988400000002</v>
      </c>
      <c r="I23" s="55">
        <v>34667.5821</v>
      </c>
      <c r="J23" s="55"/>
      <c r="K23" s="31">
        <v>409.25659060000004</v>
      </c>
      <c r="L23" s="31">
        <v>427.34067730000004</v>
      </c>
      <c r="M23" s="31">
        <v>435.05696069999999</v>
      </c>
      <c r="N23" s="31">
        <v>482.03373820000002</v>
      </c>
      <c r="O23" s="31">
        <v>492.60621149999997</v>
      </c>
      <c r="P23" s="19">
        <v>13.706635127009816</v>
      </c>
      <c r="Q23" s="19">
        <v>13.845597869052662</v>
      </c>
      <c r="R23" s="19">
        <v>13.622784829484932</v>
      </c>
      <c r="S23" s="19">
        <v>13.80988105986593</v>
      </c>
      <c r="T23" s="19">
        <v>14.209419338189148</v>
      </c>
      <c r="W23" s="60"/>
      <c r="X23" s="60"/>
    </row>
    <row r="24" spans="1:24" ht="15" x14ac:dyDescent="0.35">
      <c r="A24" t="str">
        <f>"Patisserie/"&amp; CHAR(10) &amp; " Torten / Rouladen"&amp; CHAR(10)</f>
        <v xml:space="preserve">Patisserie/
 Torten / Rouladen
</v>
      </c>
      <c r="E24" s="54">
        <v>9137.0064999999995</v>
      </c>
      <c r="F24" s="54">
        <v>9093.0074000000004</v>
      </c>
      <c r="G24" s="54">
        <v>9553.3280999999988</v>
      </c>
      <c r="H24" s="54">
        <v>10822.881100000001</v>
      </c>
      <c r="I24" s="55">
        <v>10125.8503</v>
      </c>
      <c r="J24" s="55"/>
      <c r="K24" s="31">
        <v>168.83431049999999</v>
      </c>
      <c r="L24" s="31">
        <v>171.45046600000001</v>
      </c>
      <c r="M24" s="31">
        <v>182.9491213</v>
      </c>
      <c r="N24" s="31">
        <v>210.2041299</v>
      </c>
      <c r="O24" s="31">
        <v>202.64965930000002</v>
      </c>
      <c r="P24" s="19">
        <v>18.478077092316834</v>
      </c>
      <c r="Q24" s="19">
        <v>18.855199216048145</v>
      </c>
      <c r="R24" s="19">
        <v>19.150302322391713</v>
      </c>
      <c r="S24" s="19">
        <v>19.422197098700458</v>
      </c>
      <c r="T24" s="19">
        <v>20.013100460313936</v>
      </c>
      <c r="W24" s="60"/>
      <c r="X24" s="60"/>
    </row>
    <row r="25" spans="1:24" ht="15" x14ac:dyDescent="0.35">
      <c r="A25" t="s">
        <v>31</v>
      </c>
      <c r="E25" s="54">
        <v>18308.4575</v>
      </c>
      <c r="F25" s="54">
        <v>18067.251700000001</v>
      </c>
      <c r="G25" s="54">
        <v>21035.214199999999</v>
      </c>
      <c r="H25" s="54">
        <v>19687.448199999999</v>
      </c>
      <c r="I25" s="55">
        <v>17915.0406</v>
      </c>
      <c r="J25" s="55"/>
      <c r="K25" s="31">
        <v>120.0501893</v>
      </c>
      <c r="L25" s="31">
        <v>118.9413698</v>
      </c>
      <c r="M25" s="31">
        <v>140.05562180000001</v>
      </c>
      <c r="N25" s="31">
        <v>130.91517479999999</v>
      </c>
      <c r="O25" s="31">
        <v>120.60477059999999</v>
      </c>
      <c r="P25" s="19">
        <v>6.5570892195587751</v>
      </c>
      <c r="Q25" s="19">
        <v>6.5832574746274224</v>
      </c>
      <c r="R25" s="19">
        <v>6.6581504931858513</v>
      </c>
      <c r="S25" s="19">
        <v>6.6496771684204354</v>
      </c>
      <c r="T25" s="19">
        <v>6.7320400379109371</v>
      </c>
      <c r="W25" s="60"/>
      <c r="X25" s="60"/>
    </row>
    <row r="26" spans="1:24" ht="15" x14ac:dyDescent="0.35">
      <c r="A26" t="s">
        <v>40</v>
      </c>
      <c r="B26" s="14"/>
      <c r="C26" s="14"/>
      <c r="D26" s="14"/>
      <c r="E26" s="54">
        <v>5501.2663000000002</v>
      </c>
      <c r="F26" s="54">
        <v>6503.8223000000007</v>
      </c>
      <c r="G26" s="54">
        <v>6261.9070999999994</v>
      </c>
      <c r="H26" s="54">
        <v>7251.2055999999993</v>
      </c>
      <c r="I26" s="55">
        <v>7986.3270000000002</v>
      </c>
      <c r="J26" s="55"/>
      <c r="K26" s="31">
        <v>105.32390820000001</v>
      </c>
      <c r="L26" s="31">
        <v>119.57736629999999</v>
      </c>
      <c r="M26" s="31">
        <v>111.86183340000001</v>
      </c>
      <c r="N26" s="31">
        <v>133.1853036</v>
      </c>
      <c r="O26" s="31">
        <v>145.8042461</v>
      </c>
      <c r="P26" s="19">
        <v>19.145393525123481</v>
      </c>
      <c r="Q26" s="19">
        <v>18.385706248462537</v>
      </c>
      <c r="R26" s="19">
        <v>17.863860260718337</v>
      </c>
      <c r="S26" s="19">
        <v>18.367332406076031</v>
      </c>
      <c r="T26" s="19">
        <v>18.25673380266047</v>
      </c>
      <c r="W26" s="60"/>
      <c r="X26" s="60"/>
    </row>
    <row r="27" spans="1:24" ht="15" x14ac:dyDescent="0.35">
      <c r="A27" s="14" t="s">
        <v>30</v>
      </c>
      <c r="E27" s="56">
        <f>SUM(E20:E26)</f>
        <v>249142.20779999995</v>
      </c>
      <c r="F27" s="56">
        <f t="shared" ref="F27:O27" si="0">SUM(F20:F26)</f>
        <v>252918.06339999998</v>
      </c>
      <c r="G27" s="56">
        <f t="shared" si="0"/>
        <v>264320.11369999999</v>
      </c>
      <c r="H27" s="56">
        <f>SUM(H20:H26)</f>
        <v>269321.80849999998</v>
      </c>
      <c r="I27" s="56">
        <f>SUM(I20:I26)</f>
        <v>262915.31219999999</v>
      </c>
      <c r="J27" s="55"/>
      <c r="K27" s="41">
        <f t="shared" si="0"/>
        <v>2186.1529246999999</v>
      </c>
      <c r="L27" s="41">
        <f t="shared" si="0"/>
        <v>2238.4979108000002</v>
      </c>
      <c r="M27" s="41">
        <f t="shared" si="0"/>
        <v>2305.6020089999997</v>
      </c>
      <c r="N27" s="41">
        <f t="shared" si="0"/>
        <v>2418.1055746000002</v>
      </c>
      <c r="O27" s="41">
        <f t="shared" si="0"/>
        <v>2434.7636598999998</v>
      </c>
      <c r="P27" s="42">
        <v>8.7747190744114931</v>
      </c>
      <c r="Q27" s="42">
        <v>8.8506843190842339</v>
      </c>
      <c r="R27" s="42">
        <v>8.7227641292317948</v>
      </c>
      <c r="S27" s="42">
        <v>8.9784987245619075</v>
      </c>
      <c r="T27" s="42">
        <v>9.260638720023092</v>
      </c>
      <c r="W27" s="60"/>
      <c r="X27" s="60"/>
    </row>
    <row r="29" spans="1:24" x14ac:dyDescent="0.3">
      <c r="X29" s="61"/>
    </row>
    <row r="30" spans="1:24" x14ac:dyDescent="0.3">
      <c r="X30" s="61"/>
    </row>
    <row r="31" spans="1:24" x14ac:dyDescent="0.3">
      <c r="X31" s="61"/>
    </row>
    <row r="32" spans="1:24" x14ac:dyDescent="0.3">
      <c r="X32" s="61"/>
    </row>
    <row r="33" spans="24:24" x14ac:dyDescent="0.3">
      <c r="X33" s="61"/>
    </row>
    <row r="34" spans="24:24" x14ac:dyDescent="0.3">
      <c r="X34" s="61"/>
    </row>
    <row r="35" spans="24:24" x14ac:dyDescent="0.3">
      <c r="X35" s="61"/>
    </row>
    <row r="36" spans="24:24" x14ac:dyDescent="0.3">
      <c r="X36" s="61"/>
    </row>
    <row r="58" spans="9:19" ht="15" x14ac:dyDescent="0.35">
      <c r="S58" s="30"/>
    </row>
    <row r="64" spans="9:19" x14ac:dyDescent="0.3">
      <c r="I64" s="26"/>
      <c r="M64" s="26"/>
    </row>
    <row r="65" spans="1:20" x14ac:dyDescent="0.3">
      <c r="I65" s="26"/>
      <c r="M65" s="26"/>
    </row>
    <row r="66" spans="1:20" x14ac:dyDescent="0.3">
      <c r="I66" s="26"/>
      <c r="M66" s="26"/>
    </row>
    <row r="67" spans="1:20" x14ac:dyDescent="0.3">
      <c r="I67" s="26"/>
      <c r="M67" s="26"/>
    </row>
    <row r="68" spans="1:20" x14ac:dyDescent="0.3">
      <c r="I68" s="26"/>
      <c r="M68" s="26"/>
    </row>
    <row r="69" spans="1:20" x14ac:dyDescent="0.3">
      <c r="I69" s="26"/>
      <c r="M69" s="26"/>
    </row>
    <row r="70" spans="1:20" x14ac:dyDescent="0.3">
      <c r="I70" s="26"/>
      <c r="M70" s="26"/>
    </row>
    <row r="71" spans="1:20" x14ac:dyDescent="0.3">
      <c r="I71" s="26"/>
      <c r="M71" s="26"/>
    </row>
    <row r="72" spans="1:20" ht="15" x14ac:dyDescent="0.35">
      <c r="A72" s="4"/>
      <c r="J72" s="26"/>
      <c r="P72" s="26"/>
    </row>
    <row r="73" spans="1:20" ht="3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26"/>
      <c r="K73" s="1"/>
      <c r="L73" s="1"/>
      <c r="M73" s="1"/>
      <c r="N73" s="1"/>
      <c r="O73" s="1"/>
      <c r="P73" s="26"/>
      <c r="Q73" s="1"/>
      <c r="R73" s="1"/>
      <c r="S73" s="1"/>
      <c r="T73" s="1"/>
    </row>
    <row r="74" spans="1:20" ht="15" x14ac:dyDescent="0.35">
      <c r="A74" s="16"/>
      <c r="B74" s="17"/>
      <c r="C74" s="17"/>
      <c r="D74" s="17"/>
      <c r="E74" s="17" t="s">
        <v>25</v>
      </c>
      <c r="F74" s="17"/>
      <c r="G74" s="17"/>
      <c r="H74" s="17"/>
      <c r="I74" s="17"/>
      <c r="J74" s="28"/>
      <c r="K74" s="17" t="s">
        <v>26</v>
      </c>
      <c r="L74" s="17"/>
      <c r="M74" s="17"/>
      <c r="N74" s="17"/>
      <c r="O74" s="17"/>
      <c r="P74" s="26"/>
      <c r="Q74" s="17" t="s">
        <v>121</v>
      </c>
      <c r="R74" s="17"/>
      <c r="S74" s="17"/>
      <c r="T74" s="17"/>
    </row>
    <row r="75" spans="1:20" ht="15" x14ac:dyDescent="0.35">
      <c r="A75" s="21"/>
      <c r="B75" s="22"/>
      <c r="C75" s="22"/>
      <c r="D75" s="22"/>
      <c r="E75" s="22" t="s">
        <v>28</v>
      </c>
      <c r="F75" s="22" t="s">
        <v>28</v>
      </c>
      <c r="G75" s="22" t="s">
        <v>28</v>
      </c>
      <c r="H75" s="22" t="s">
        <v>28</v>
      </c>
      <c r="I75" s="22" t="s">
        <v>28</v>
      </c>
      <c r="J75" s="47"/>
      <c r="K75" s="22" t="s">
        <v>28</v>
      </c>
      <c r="L75" s="22" t="s">
        <v>28</v>
      </c>
      <c r="M75" s="22" t="s">
        <v>28</v>
      </c>
      <c r="N75" s="22" t="s">
        <v>28</v>
      </c>
      <c r="O75" s="22" t="s">
        <v>28</v>
      </c>
      <c r="P75" s="47"/>
      <c r="Q75" s="22" t="s">
        <v>28</v>
      </c>
      <c r="R75" s="22" t="s">
        <v>28</v>
      </c>
      <c r="S75" s="22" t="s">
        <v>28</v>
      </c>
      <c r="T75" s="22" t="s">
        <v>28</v>
      </c>
    </row>
    <row r="76" spans="1:20" ht="15" x14ac:dyDescent="0.35">
      <c r="A76" s="21"/>
      <c r="B76" s="22"/>
      <c r="C76" s="22"/>
      <c r="D76" s="22"/>
      <c r="E76" s="22" t="s">
        <v>123</v>
      </c>
      <c r="F76" s="22" t="s">
        <v>47</v>
      </c>
      <c r="G76" s="22" t="s">
        <v>75</v>
      </c>
      <c r="H76" s="22" t="s">
        <v>124</v>
      </c>
      <c r="I76" s="22" t="s">
        <v>136</v>
      </c>
      <c r="J76" s="47"/>
      <c r="K76" s="22" t="s">
        <v>123</v>
      </c>
      <c r="L76" s="22" t="s">
        <v>47</v>
      </c>
      <c r="M76" s="22" t="s">
        <v>75</v>
      </c>
      <c r="N76" s="22" t="s">
        <v>46</v>
      </c>
      <c r="O76" s="22" t="s">
        <v>136</v>
      </c>
      <c r="P76" s="47"/>
      <c r="Q76" s="22" t="s">
        <v>123</v>
      </c>
      <c r="R76" s="22" t="s">
        <v>47</v>
      </c>
      <c r="S76" s="22" t="s">
        <v>134</v>
      </c>
      <c r="T76" s="22" t="s">
        <v>124</v>
      </c>
    </row>
    <row r="77" spans="1:20" ht="15" x14ac:dyDescent="0.35">
      <c r="A77" s="3" t="s">
        <v>35</v>
      </c>
      <c r="B77" s="3"/>
      <c r="C77" s="3"/>
      <c r="D77" s="3"/>
      <c r="E77" s="25">
        <f>(I20/H20-1)</f>
        <v>-1.1444696036213675E-2</v>
      </c>
      <c r="F77" s="25">
        <f t="shared" ref="F77:F84" si="1">(H20/G20-1)</f>
        <v>1.9184642704524801E-2</v>
      </c>
      <c r="G77" s="25">
        <f t="shared" ref="G77:G84" si="2">F20/E20-1</f>
        <v>4.4639156106132116E-3</v>
      </c>
      <c r="H77" s="25">
        <f>(I20/E20)-1</f>
        <v>3.7382183393750434E-3</v>
      </c>
      <c r="I77" s="48">
        <f>(I20/F20)-1</f>
        <v>-7.2247221623378266E-4</v>
      </c>
      <c r="J77" s="48"/>
      <c r="K77" s="25">
        <f>(O20/N20)-1</f>
        <v>1.8594542585652185E-2</v>
      </c>
      <c r="L77" s="25">
        <f t="shared" ref="L77:L84" si="3">(N20/M20)-1</f>
        <v>3.4197119677249699E-2</v>
      </c>
      <c r="M77" s="25">
        <f t="shared" ref="M77:M84" si="4">L20/K20-1</f>
        <v>1.5396225714294554E-2</v>
      </c>
      <c r="N77" s="25">
        <f t="shared" ref="N77:N84" si="5">(N20/K20)-1</f>
        <v>3.6294390278247546E-2</v>
      </c>
      <c r="O77" s="48">
        <f>(O20/L20)-1</f>
        <v>3.9558532637835819E-2</v>
      </c>
      <c r="P77" s="48"/>
      <c r="Q77" s="25">
        <f t="shared" ref="Q77:Q83" si="6">(T20/S20)-1</f>
        <v>3.0387008699885865E-2</v>
      </c>
      <c r="R77" s="25">
        <f t="shared" ref="R77:R84" si="7">(S20/R20)-1</f>
        <v>1.4729889309249566E-2</v>
      </c>
      <c r="S77" s="25">
        <f>(R20/Q20)-1</f>
        <v>-5.0253882051141119E-3</v>
      </c>
      <c r="T77" s="25">
        <f t="shared" ref="T77:T84" si="8">(T20/P20)-1</f>
        <v>5.1632578259215967E-2</v>
      </c>
    </row>
    <row r="78" spans="1:20" ht="15" x14ac:dyDescent="0.35">
      <c r="A78" s="3" t="s">
        <v>34</v>
      </c>
      <c r="E78" s="25">
        <f t="shared" ref="E78:E84" si="9">(I21/H21-1)</f>
        <v>-6.1566613897230504E-2</v>
      </c>
      <c r="F78" s="25">
        <f t="shared" si="1"/>
        <v>-3.3455422054496253E-2</v>
      </c>
      <c r="G78" s="25">
        <f t="shared" si="2"/>
        <v>3.5285900937965353E-2</v>
      </c>
      <c r="H78" s="25">
        <f t="shared" ref="H78:H84" si="10">(I21/E21)-1</f>
        <v>0.1299629348773097</v>
      </c>
      <c r="I78" s="48">
        <f t="shared" ref="I78:I83" si="11">(I21/F21)-1</f>
        <v>9.1450133584903837E-2</v>
      </c>
      <c r="J78" s="25"/>
      <c r="K78" s="25">
        <f t="shared" ref="K78:K84" si="12">(O21/N21)-1</f>
        <v>-4.4940405990581134E-2</v>
      </c>
      <c r="L78" s="25">
        <f t="shared" si="3"/>
        <v>-3.451699043889711E-2</v>
      </c>
      <c r="M78" s="25">
        <f t="shared" si="4"/>
        <v>7.077019920170402E-3</v>
      </c>
      <c r="N78" s="25">
        <f t="shared" si="5"/>
        <v>0.17150417850316213</v>
      </c>
      <c r="O78" s="48">
        <f t="shared" ref="O78:O84" si="13">(O21/L21)-1</f>
        <v>0.11099377998939741</v>
      </c>
      <c r="P78" s="48"/>
      <c r="Q78" s="25">
        <f t="shared" si="6"/>
        <v>1.7716982529464742E-2</v>
      </c>
      <c r="R78" s="25">
        <f t="shared" si="7"/>
        <v>-1.0983129062265284E-3</v>
      </c>
      <c r="S78" s="25">
        <f t="shared" ref="S78:S84" si="14">(R21/Q21)-1</f>
        <v>1.2855781407865585E-3</v>
      </c>
      <c r="T78" s="25">
        <f t="shared" si="8"/>
        <v>-9.8291983152067885E-3</v>
      </c>
    </row>
    <row r="79" spans="1:20" ht="15" x14ac:dyDescent="0.35">
      <c r="A79" s="3" t="s">
        <v>41</v>
      </c>
      <c r="E79" s="25">
        <f t="shared" si="9"/>
        <v>-1.128923978138463E-2</v>
      </c>
      <c r="F79" s="25">
        <f t="shared" si="1"/>
        <v>-3.7616865653227194E-3</v>
      </c>
      <c r="G79" s="25">
        <f t="shared" si="2"/>
        <v>1.458211278379995E-2</v>
      </c>
      <c r="H79" s="25">
        <f t="shared" si="10"/>
        <v>6.3615690651465995E-2</v>
      </c>
      <c r="I79" s="48">
        <f t="shared" si="11"/>
        <v>4.8328841253792998E-2</v>
      </c>
      <c r="J79" s="25"/>
      <c r="K79" s="25">
        <f t="shared" si="12"/>
        <v>1.0488418598471938E-2</v>
      </c>
      <c r="L79" s="25">
        <f t="shared" si="3"/>
        <v>-9.0170649097539579E-3</v>
      </c>
      <c r="M79" s="25">
        <f t="shared" si="4"/>
        <v>7.4100943703352407E-3</v>
      </c>
      <c r="N79" s="25">
        <f t="shared" si="5"/>
        <v>5.2512921078745389E-2</v>
      </c>
      <c r="O79" s="48">
        <f t="shared" si="13"/>
        <v>5.5729065172883008E-2</v>
      </c>
      <c r="P79" s="48"/>
      <c r="Q79" s="25">
        <f t="shared" si="6"/>
        <v>2.20263187739973E-2</v>
      </c>
      <c r="R79" s="25">
        <f t="shared" si="7"/>
        <v>-5.2752220764452629E-3</v>
      </c>
      <c r="S79" s="25">
        <f t="shared" si="14"/>
        <v>-9.4191489725933275E-3</v>
      </c>
      <c r="T79" s="25">
        <f t="shared" si="8"/>
        <v>-5.977109655785906E-5</v>
      </c>
    </row>
    <row r="80" spans="1:20" ht="15" x14ac:dyDescent="0.35">
      <c r="A80" s="3" t="s">
        <v>33</v>
      </c>
      <c r="E80" s="25">
        <f t="shared" si="9"/>
        <v>-6.8015006130184297E-3</v>
      </c>
      <c r="F80" s="25">
        <f t="shared" si="1"/>
        <v>9.296756379622173E-2</v>
      </c>
      <c r="G80" s="25">
        <f t="shared" si="2"/>
        <v>3.3707554449798671E-2</v>
      </c>
      <c r="H80" s="25">
        <f t="shared" si="10"/>
        <v>0.16107085260059995</v>
      </c>
      <c r="I80" s="48">
        <f t="shared" si="11"/>
        <v>0.12321018415947593</v>
      </c>
      <c r="J80" s="25"/>
      <c r="K80" s="25">
        <f t="shared" si="12"/>
        <v>2.1933056676654017E-2</v>
      </c>
      <c r="L80" s="25">
        <f t="shared" si="3"/>
        <v>0.10797845280860496</v>
      </c>
      <c r="M80" s="25">
        <f t="shared" si="4"/>
        <v>4.418764930208563E-2</v>
      </c>
      <c r="N80" s="25">
        <f t="shared" si="5"/>
        <v>0.17782767405969779</v>
      </c>
      <c r="O80" s="48">
        <f t="shared" si="13"/>
        <v>0.15272483446311957</v>
      </c>
      <c r="P80" s="48"/>
      <c r="Q80" s="25">
        <f t="shared" si="6"/>
        <v>2.8931333774072199E-2</v>
      </c>
      <c r="R80" s="25">
        <f t="shared" si="7"/>
        <v>1.3734066325121086E-2</v>
      </c>
      <c r="S80" s="25">
        <f t="shared" si="14"/>
        <v>-1.6092699042325687E-2</v>
      </c>
      <c r="T80" s="25">
        <f t="shared" si="8"/>
        <v>3.6681811875809212E-2</v>
      </c>
    </row>
    <row r="81" spans="1:20" ht="15" x14ac:dyDescent="0.35">
      <c r="A81" s="3" t="s">
        <v>32</v>
      </c>
      <c r="E81" s="25">
        <f t="shared" si="9"/>
        <v>-6.440344244380547E-2</v>
      </c>
      <c r="F81" s="25">
        <f t="shared" si="1"/>
        <v>0.13289117538002304</v>
      </c>
      <c r="G81" s="25">
        <f t="shared" si="2"/>
        <v>-4.8154830578263086E-3</v>
      </c>
      <c r="H81" s="25">
        <f>(I24/E24)-1</f>
        <v>0.10822404471311264</v>
      </c>
      <c r="I81" s="48">
        <f t="shared" si="11"/>
        <v>0.11358650164520911</v>
      </c>
      <c r="J81" s="25"/>
      <c r="K81" s="25">
        <f t="shared" si="12"/>
        <v>-3.5938735378766573E-2</v>
      </c>
      <c r="L81" s="25">
        <f t="shared" si="3"/>
        <v>0.14897589234827335</v>
      </c>
      <c r="M81" s="25">
        <f t="shared" si="4"/>
        <v>1.5495401925428087E-2</v>
      </c>
      <c r="N81" s="25">
        <f t="shared" si="5"/>
        <v>0.24503206295855384</v>
      </c>
      <c r="O81" s="48">
        <f t="shared" si="13"/>
        <v>0.18197205308266717</v>
      </c>
      <c r="P81" s="48"/>
      <c r="Q81" s="25">
        <f t="shared" si="6"/>
        <v>3.0424125479244335E-2</v>
      </c>
      <c r="R81" s="25">
        <f t="shared" si="7"/>
        <v>1.419793649893597E-2</v>
      </c>
      <c r="S81" s="25">
        <f t="shared" si="14"/>
        <v>1.5651020334614074E-2</v>
      </c>
      <c r="T81" s="25">
        <f t="shared" si="8"/>
        <v>8.3072679063308064E-2</v>
      </c>
    </row>
    <row r="82" spans="1:20" ht="15" x14ac:dyDescent="0.35">
      <c r="A82" s="3" t="s">
        <v>31</v>
      </c>
      <c r="E82" s="25">
        <f t="shared" si="9"/>
        <v>-9.0027289570214553E-2</v>
      </c>
      <c r="F82" s="25">
        <f t="shared" si="1"/>
        <v>-6.4071893311169581E-2</v>
      </c>
      <c r="G82" s="25">
        <f t="shared" si="2"/>
        <v>-1.3174556076064881E-2</v>
      </c>
      <c r="H82" s="25">
        <f t="shared" si="10"/>
        <v>-2.148826027534001E-2</v>
      </c>
      <c r="I82" s="48">
        <f t="shared" si="11"/>
        <v>-8.424695826869999E-3</v>
      </c>
      <c r="J82" s="25"/>
      <c r="K82" s="25">
        <f t="shared" si="12"/>
        <v>-7.8756371946577364E-2</v>
      </c>
      <c r="L82" s="25">
        <f t="shared" si="3"/>
        <v>-6.5262978254829518E-2</v>
      </c>
      <c r="M82" s="25">
        <f t="shared" si="4"/>
        <v>-9.2362994716244096E-3</v>
      </c>
      <c r="N82" s="25">
        <f t="shared" si="5"/>
        <v>9.0503693191594126E-2</v>
      </c>
      <c r="O82" s="48">
        <f t="shared" si="13"/>
        <v>1.3985048287210811E-2</v>
      </c>
      <c r="P82" s="48"/>
      <c r="Q82" s="25">
        <f t="shared" si="6"/>
        <v>1.2385995200134836E-2</v>
      </c>
      <c r="R82" s="25">
        <f t="shared" si="7"/>
        <v>-1.2726243983351981E-3</v>
      </c>
      <c r="S82" s="25">
        <f t="shared" si="14"/>
        <v>1.1376285804873154E-2</v>
      </c>
      <c r="T82" s="25">
        <f t="shared" si="8"/>
        <v>2.6681170942483234E-2</v>
      </c>
    </row>
    <row r="83" spans="1:20" ht="15" x14ac:dyDescent="0.35">
      <c r="A83" s="3" t="s">
        <v>40</v>
      </c>
      <c r="E83" s="25">
        <f t="shared" si="9"/>
        <v>0.10137919686072627</v>
      </c>
      <c r="F83" s="25">
        <f t="shared" si="1"/>
        <v>0.15798677370988146</v>
      </c>
      <c r="G83" s="25">
        <f t="shared" si="2"/>
        <v>0.18224095059713807</v>
      </c>
      <c r="H83" s="25">
        <f t="shared" si="10"/>
        <v>0.45172521461104331</v>
      </c>
      <c r="I83" s="48">
        <f t="shared" si="11"/>
        <v>0.22794360479375331</v>
      </c>
      <c r="J83" s="25"/>
      <c r="K83" s="25">
        <f t="shared" si="12"/>
        <v>9.474725933650241E-2</v>
      </c>
      <c r="L83" s="25">
        <f t="shared" si="3"/>
        <v>0.19062328545743279</v>
      </c>
      <c r="M83" s="25">
        <f t="shared" si="4"/>
        <v>0.13532974937593512</v>
      </c>
      <c r="N83" s="25">
        <f t="shared" si="5"/>
        <v>0.26453058831707876</v>
      </c>
      <c r="O83" s="48">
        <f t="shared" si="13"/>
        <v>0.2193297997064183</v>
      </c>
      <c r="P83" s="48"/>
      <c r="Q83" s="25">
        <f t="shared" si="6"/>
        <v>-6.0214842836390226E-3</v>
      </c>
      <c r="R83" s="25">
        <f t="shared" si="7"/>
        <v>2.8183838096002223E-2</v>
      </c>
      <c r="S83" s="25">
        <f t="shared" si="14"/>
        <v>-2.838324406427617E-2</v>
      </c>
      <c r="T83" s="25">
        <f t="shared" si="8"/>
        <v>-4.6416372758119051E-2</v>
      </c>
    </row>
    <row r="84" spans="1:20" ht="15" x14ac:dyDescent="0.35">
      <c r="A84" s="3" t="s">
        <v>30</v>
      </c>
      <c r="E84" s="25">
        <f t="shared" si="9"/>
        <v>-2.3787514036391122E-2</v>
      </c>
      <c r="F84" s="25">
        <f t="shared" si="1"/>
        <v>1.8922868676111593E-2</v>
      </c>
      <c r="G84" s="25">
        <f t="shared" si="2"/>
        <v>1.5155423215287289E-2</v>
      </c>
      <c r="H84" s="25">
        <f t="shared" si="10"/>
        <v>5.5282099816087671E-2</v>
      </c>
      <c r="I84" s="48">
        <f>(I27/F27)-1</f>
        <v>3.9527618809056531E-2</v>
      </c>
      <c r="J84" s="25"/>
      <c r="K84" s="25">
        <f t="shared" si="12"/>
        <v>6.8888990931486038E-3</v>
      </c>
      <c r="L84" s="25">
        <f t="shared" si="3"/>
        <v>4.8795744088025117E-2</v>
      </c>
      <c r="M84" s="25">
        <f t="shared" si="4"/>
        <v>2.3943881285058533E-2</v>
      </c>
      <c r="N84" s="25">
        <f t="shared" si="5"/>
        <v>0.10610083461193853</v>
      </c>
      <c r="O84" s="48">
        <f t="shared" si="13"/>
        <v>8.7677432332227356E-2</v>
      </c>
      <c r="P84" s="48"/>
      <c r="Q84" s="25">
        <f>(T27/S27)-1</f>
        <v>3.1423961189564142E-2</v>
      </c>
      <c r="R84" s="25">
        <f t="shared" si="7"/>
        <v>2.9318068394523333E-2</v>
      </c>
      <c r="S84" s="25">
        <f t="shared" si="14"/>
        <v>-1.4453141162950711E-2</v>
      </c>
      <c r="T84" s="25">
        <f t="shared" si="8"/>
        <v>5.5377231053313158E-2</v>
      </c>
    </row>
    <row r="97" spans="3:4" x14ac:dyDescent="0.3">
      <c r="C97" s="57"/>
      <c r="D97" s="57"/>
    </row>
    <row r="98" spans="3:4" x14ac:dyDescent="0.3">
      <c r="C98" s="57"/>
      <c r="D98" s="57"/>
    </row>
    <row r="99" spans="3:4" x14ac:dyDescent="0.3">
      <c r="C99" s="57"/>
      <c r="D99" s="57"/>
    </row>
    <row r="100" spans="3:4" x14ac:dyDescent="0.3">
      <c r="C100" s="57"/>
      <c r="D100" s="57"/>
    </row>
    <row r="101" spans="3:4" x14ac:dyDescent="0.3">
      <c r="C101" s="57"/>
      <c r="D101" s="57"/>
    </row>
    <row r="102" spans="3:4" x14ac:dyDescent="0.3">
      <c r="C102" s="57"/>
      <c r="D102" s="57"/>
    </row>
    <row r="103" spans="3:4" x14ac:dyDescent="0.3">
      <c r="C103" s="57"/>
      <c r="D103" s="57"/>
    </row>
  </sheetData>
  <phoneticPr fontId="8" type="noConversion"/>
  <pageMargins left="0.7" right="0.7" top="0.78740157499999996" bottom="0.78740157499999996" header="0.3" footer="0.3"/>
  <pageSetup paperSize="9" orientation="portrait" r:id="rId1"/>
  <ignoredErrors>
    <ignoredError sqref="K27:N27 E27:G2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4D3D-57F8-4586-BD4C-F872099808E9}">
  <sheetPr>
    <tabColor rgb="FFE4CA5E"/>
  </sheetPr>
  <dimension ref="A13:AA88"/>
  <sheetViews>
    <sheetView showGridLines="0" zoomScaleNormal="100" workbookViewId="0">
      <selection activeCell="E39" sqref="E39"/>
    </sheetView>
  </sheetViews>
  <sheetFormatPr baseColWidth="10" defaultColWidth="10.58203125" defaultRowHeight="14.5" x14ac:dyDescent="0.35"/>
  <cols>
    <col min="1" max="1" width="25.33203125" style="70" customWidth="1"/>
    <col min="2" max="3" width="10.58203125" style="70"/>
    <col min="4" max="4" width="35.08203125" style="70" customWidth="1"/>
    <col min="5" max="5" width="41.83203125" style="70" customWidth="1"/>
    <col min="6" max="6" width="34.58203125" style="70" customWidth="1"/>
    <col min="7" max="7" width="11.33203125" style="70" bestFit="1" customWidth="1"/>
    <col min="8" max="8" width="11.33203125" style="70" customWidth="1"/>
    <col min="9" max="15" width="11.33203125" style="70" bestFit="1" customWidth="1"/>
    <col min="16" max="16384" width="10.58203125" style="70"/>
  </cols>
  <sheetData>
    <row r="13" spans="1:6" ht="15" x14ac:dyDescent="0.35">
      <c r="A13" s="5" t="s">
        <v>128</v>
      </c>
      <c r="B13" s="6"/>
      <c r="C13" s="7"/>
      <c r="D13" s="7"/>
      <c r="E13" s="7"/>
      <c r="F13" s="7"/>
    </row>
    <row r="14" spans="1:6" ht="3" customHeight="1" x14ac:dyDescent="0.35">
      <c r="A14" s="58"/>
      <c r="B14" s="59"/>
      <c r="C14" s="59"/>
      <c r="D14" s="59"/>
      <c r="E14" s="59"/>
      <c r="F14" s="59"/>
    </row>
    <row r="15" spans="1:6" ht="15" x14ac:dyDescent="0.35">
      <c r="A15" s="11" t="s">
        <v>125</v>
      </c>
      <c r="B15" s="13"/>
      <c r="C15" s="11"/>
      <c r="D15" s="11"/>
      <c r="E15" s="11"/>
      <c r="F15" s="11"/>
    </row>
    <row r="16" spans="1:6" ht="15" x14ac:dyDescent="0.35">
      <c r="A16" s="11"/>
      <c r="B16" s="13" t="s">
        <v>126</v>
      </c>
      <c r="C16" s="11" t="s">
        <v>127</v>
      </c>
      <c r="D16" s="11" t="s">
        <v>133</v>
      </c>
      <c r="E16" s="11" t="s">
        <v>135</v>
      </c>
      <c r="F16" s="11" t="s">
        <v>132</v>
      </c>
    </row>
    <row r="17" spans="1:27" x14ac:dyDescent="0.35">
      <c r="A17" s="71" t="s">
        <v>129</v>
      </c>
      <c r="B17" s="70">
        <v>2018</v>
      </c>
      <c r="C17" s="70">
        <v>1</v>
      </c>
      <c r="D17" s="72">
        <v>7.248540332143202</v>
      </c>
      <c r="E17" s="72"/>
      <c r="F17" s="73">
        <f>AVERAGE(D17:D28)</f>
        <v>7.4457382600806392</v>
      </c>
      <c r="G17" s="72"/>
      <c r="H17" s="72"/>
      <c r="I17" s="72"/>
      <c r="J17" s="72"/>
      <c r="K17" s="72"/>
      <c r="L17" s="72"/>
      <c r="M17" s="72"/>
      <c r="N17" s="72"/>
      <c r="O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x14ac:dyDescent="0.35">
      <c r="C18" s="70">
        <v>2</v>
      </c>
      <c r="D18" s="72">
        <v>7.2775941811758118</v>
      </c>
      <c r="E18" s="72"/>
      <c r="F18" s="72">
        <v>7.4457382600806392</v>
      </c>
      <c r="G18" s="72"/>
      <c r="H18" s="72"/>
      <c r="I18" s="72"/>
      <c r="J18" s="72"/>
      <c r="K18" s="72"/>
      <c r="L18" s="72"/>
      <c r="M18" s="72"/>
      <c r="N18" s="72"/>
      <c r="O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x14ac:dyDescent="0.35">
      <c r="C19" s="70">
        <v>3</v>
      </c>
      <c r="D19" s="72">
        <v>7.3307315033970113</v>
      </c>
      <c r="E19" s="72"/>
      <c r="F19" s="72">
        <v>7.4457382600806392</v>
      </c>
      <c r="G19" s="72"/>
      <c r="H19" s="72"/>
      <c r="I19" s="72"/>
      <c r="J19" s="72"/>
      <c r="K19" s="72"/>
      <c r="L19" s="72"/>
      <c r="M19" s="72"/>
      <c r="N19" s="72"/>
      <c r="O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x14ac:dyDescent="0.35">
      <c r="C20" s="70">
        <v>4</v>
      </c>
      <c r="D20" s="72">
        <v>7.376085151436949</v>
      </c>
      <c r="E20" s="72"/>
      <c r="F20" s="72">
        <v>7.4457382600806392</v>
      </c>
      <c r="G20" s="72"/>
      <c r="H20" s="72"/>
      <c r="I20" s="72"/>
      <c r="J20" s="72"/>
      <c r="K20" s="72"/>
      <c r="L20" s="72"/>
      <c r="M20" s="72"/>
      <c r="N20" s="72"/>
      <c r="O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x14ac:dyDescent="0.35">
      <c r="C21" s="70">
        <v>5</v>
      </c>
      <c r="D21" s="72">
        <v>7.3704960381872375</v>
      </c>
      <c r="F21" s="72">
        <v>7.4457382600806392</v>
      </c>
      <c r="S21" s="72"/>
      <c r="T21" s="72"/>
      <c r="U21" s="72"/>
      <c r="V21" s="72"/>
      <c r="W21" s="72"/>
      <c r="X21" s="72"/>
      <c r="Y21" s="72"/>
      <c r="Z21" s="72"/>
      <c r="AA21" s="72"/>
    </row>
    <row r="22" spans="1:27" x14ac:dyDescent="0.35">
      <c r="C22" s="70">
        <v>6</v>
      </c>
      <c r="D22" s="72">
        <v>7.4243127928335042</v>
      </c>
      <c r="E22" s="74"/>
      <c r="F22" s="72">
        <v>7.4457382600806392</v>
      </c>
      <c r="G22" s="74"/>
      <c r="H22" s="74"/>
      <c r="I22" s="74"/>
      <c r="J22" s="74"/>
      <c r="K22" s="74"/>
      <c r="L22" s="74"/>
      <c r="M22" s="74"/>
      <c r="N22" s="74"/>
      <c r="O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x14ac:dyDescent="0.35">
      <c r="C23" s="70">
        <v>7</v>
      </c>
      <c r="D23" s="72">
        <v>7.5868447903063068</v>
      </c>
      <c r="E23" s="74"/>
      <c r="F23" s="72">
        <v>7.4457382600806392</v>
      </c>
      <c r="G23" s="74"/>
      <c r="H23" s="74"/>
      <c r="I23" s="74"/>
      <c r="J23" s="74"/>
      <c r="K23" s="74"/>
      <c r="L23" s="74"/>
      <c r="M23" s="74"/>
      <c r="N23" s="74"/>
      <c r="O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x14ac:dyDescent="0.35">
      <c r="C24" s="70">
        <v>8</v>
      </c>
      <c r="D24" s="72">
        <v>7.5135813088932268</v>
      </c>
      <c r="E24" s="74"/>
      <c r="F24" s="72">
        <v>7.4457382600806392</v>
      </c>
      <c r="G24" s="74"/>
      <c r="H24" s="74"/>
      <c r="I24" s="74"/>
      <c r="J24" s="74"/>
      <c r="K24" s="74"/>
      <c r="L24" s="74"/>
      <c r="M24" s="74"/>
      <c r="N24" s="74"/>
      <c r="O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x14ac:dyDescent="0.35">
      <c r="C25" s="70">
        <v>9</v>
      </c>
      <c r="D25" s="72">
        <v>7.4954590384226201</v>
      </c>
      <c r="F25" s="72">
        <v>7.4457382600806392</v>
      </c>
    </row>
    <row r="26" spans="1:27" x14ac:dyDescent="0.35">
      <c r="C26" s="70">
        <v>10</v>
      </c>
      <c r="D26" s="72">
        <v>7.4628223734255057</v>
      </c>
      <c r="F26" s="72">
        <v>7.4457382600806392</v>
      </c>
    </row>
    <row r="27" spans="1:27" x14ac:dyDescent="0.35">
      <c r="C27" s="70">
        <v>11</v>
      </c>
      <c r="D27" s="72">
        <v>7.5771762429561687</v>
      </c>
      <c r="F27" s="72">
        <v>7.4457382600806392</v>
      </c>
    </row>
    <row r="28" spans="1:27" x14ac:dyDescent="0.35">
      <c r="C28" s="70">
        <v>12</v>
      </c>
      <c r="D28" s="72">
        <v>7.6852153677901276</v>
      </c>
      <c r="F28" s="72">
        <v>7.4457382600806392</v>
      </c>
    </row>
    <row r="29" spans="1:27" x14ac:dyDescent="0.35">
      <c r="B29" s="70">
        <v>2019</v>
      </c>
      <c r="C29" s="70">
        <v>1</v>
      </c>
      <c r="D29" s="72">
        <v>7.4412651542310098</v>
      </c>
      <c r="E29" s="72">
        <v>7.248540332143202</v>
      </c>
      <c r="F29" s="73">
        <f>AVERAGE(D29:D40)</f>
        <v>7.529766567876977</v>
      </c>
    </row>
    <row r="30" spans="1:27" x14ac:dyDescent="0.35">
      <c r="C30" s="70">
        <v>2</v>
      </c>
      <c r="D30" s="72">
        <v>7.4501503005168086</v>
      </c>
      <c r="E30" s="72">
        <v>7.2775941811758118</v>
      </c>
      <c r="F30" s="72">
        <v>7.529766567876977</v>
      </c>
    </row>
    <row r="31" spans="1:27" x14ac:dyDescent="0.35">
      <c r="C31" s="70">
        <v>3</v>
      </c>
      <c r="D31" s="72">
        <v>7.4614148096549471</v>
      </c>
      <c r="E31" s="72">
        <v>7.3307315033970113</v>
      </c>
      <c r="F31" s="72">
        <v>7.529766567876977</v>
      </c>
    </row>
    <row r="32" spans="1:27" x14ac:dyDescent="0.35">
      <c r="C32" s="70">
        <v>4</v>
      </c>
      <c r="D32" s="72">
        <v>7.4880144393656236</v>
      </c>
      <c r="E32" s="72">
        <v>7.376085151436949</v>
      </c>
      <c r="F32" s="72">
        <v>7.529766567876977</v>
      </c>
    </row>
    <row r="33" spans="2:6" x14ac:dyDescent="0.35">
      <c r="C33" s="70">
        <v>5</v>
      </c>
      <c r="D33" s="72">
        <v>7.4842380425791406</v>
      </c>
      <c r="E33" s="72">
        <v>7.3704960381872375</v>
      </c>
      <c r="F33" s="72">
        <v>7.529766567876977</v>
      </c>
    </row>
    <row r="34" spans="2:6" x14ac:dyDescent="0.35">
      <c r="C34" s="70">
        <v>6</v>
      </c>
      <c r="D34" s="72">
        <v>7.5441839503784047</v>
      </c>
      <c r="E34" s="72">
        <v>7.4243127928335042</v>
      </c>
      <c r="F34" s="72">
        <v>7.529766567876977</v>
      </c>
    </row>
    <row r="35" spans="2:6" x14ac:dyDescent="0.35">
      <c r="C35" s="70">
        <v>7</v>
      </c>
      <c r="D35" s="72">
        <v>7.608606763959342</v>
      </c>
      <c r="E35" s="72">
        <v>7.5868447903063068</v>
      </c>
      <c r="F35" s="72">
        <v>7.529766567876977</v>
      </c>
    </row>
    <row r="36" spans="2:6" x14ac:dyDescent="0.35">
      <c r="C36" s="70">
        <v>8</v>
      </c>
      <c r="D36" s="72">
        <v>7.54325149169859</v>
      </c>
      <c r="E36" s="72">
        <v>7.5135813088932268</v>
      </c>
      <c r="F36" s="72">
        <v>7.529766567876977</v>
      </c>
    </row>
    <row r="37" spans="2:6" x14ac:dyDescent="0.35">
      <c r="C37" s="70">
        <v>9</v>
      </c>
      <c r="D37" s="72">
        <v>7.5226947861962481</v>
      </c>
      <c r="E37" s="72">
        <v>7.4954590384226201</v>
      </c>
      <c r="F37" s="72">
        <v>7.529766567876977</v>
      </c>
    </row>
    <row r="38" spans="2:6" x14ac:dyDescent="0.35">
      <c r="C38" s="70">
        <v>10</v>
      </c>
      <c r="D38" s="72">
        <v>7.5598530847249705</v>
      </c>
      <c r="E38" s="72">
        <v>7.4628223734255057</v>
      </c>
      <c r="F38" s="72">
        <v>7.529766567876977</v>
      </c>
    </row>
    <row r="39" spans="2:6" x14ac:dyDescent="0.35">
      <c r="C39" s="70">
        <v>11</v>
      </c>
      <c r="D39" s="72">
        <v>7.5658854583752095</v>
      </c>
      <c r="E39" s="72">
        <v>7.5771762429561687</v>
      </c>
      <c r="F39" s="72">
        <v>7.529766567876977</v>
      </c>
    </row>
    <row r="40" spans="2:6" x14ac:dyDescent="0.35">
      <c r="C40" s="70">
        <v>12</v>
      </c>
      <c r="D40" s="72">
        <v>7.6876405328434316</v>
      </c>
      <c r="E40" s="72">
        <v>7.6852153677901276</v>
      </c>
      <c r="F40" s="72">
        <v>7.529766567876977</v>
      </c>
    </row>
    <row r="41" spans="2:6" x14ac:dyDescent="0.35">
      <c r="B41" s="70">
        <v>2020</v>
      </c>
      <c r="C41" s="70">
        <v>1</v>
      </c>
      <c r="D41" s="72">
        <v>7.5491767418562059</v>
      </c>
      <c r="E41" s="72">
        <v>7.4412651542310098</v>
      </c>
      <c r="F41" s="73">
        <f>AVERAGE(D41:D52)</f>
        <v>7.4919902832430587</v>
      </c>
    </row>
    <row r="42" spans="2:6" x14ac:dyDescent="0.35">
      <c r="C42" s="70">
        <v>2</v>
      </c>
      <c r="D42" s="72">
        <v>7.4556706062369438</v>
      </c>
      <c r="E42" s="72">
        <v>7.4501503005168086</v>
      </c>
      <c r="F42" s="72">
        <v>7.4919902832430587</v>
      </c>
    </row>
    <row r="43" spans="2:6" x14ac:dyDescent="0.35">
      <c r="C43" s="70">
        <v>3</v>
      </c>
      <c r="D43" s="72">
        <v>7.3429598567659449</v>
      </c>
      <c r="E43" s="72">
        <v>7.4614148096549471</v>
      </c>
      <c r="F43" s="72">
        <v>7.4919902832430587</v>
      </c>
    </row>
    <row r="44" spans="2:6" x14ac:dyDescent="0.35">
      <c r="C44" s="70">
        <v>4</v>
      </c>
      <c r="D44" s="72">
        <v>7.3597483554794589</v>
      </c>
      <c r="E44" s="72">
        <v>7.4880144393656236</v>
      </c>
      <c r="F44" s="72">
        <v>7.4919902832430587</v>
      </c>
    </row>
    <row r="45" spans="2:6" x14ac:dyDescent="0.35">
      <c r="C45" s="70">
        <v>5</v>
      </c>
      <c r="D45" s="72">
        <v>7.4130735565540267</v>
      </c>
      <c r="E45" s="72">
        <v>7.4842380425791406</v>
      </c>
      <c r="F45" s="72">
        <v>7.4919902832430587</v>
      </c>
    </row>
    <row r="46" spans="2:6" x14ac:dyDescent="0.35">
      <c r="C46" s="70">
        <v>6</v>
      </c>
      <c r="D46" s="72">
        <v>7.4924321857377967</v>
      </c>
      <c r="E46" s="72">
        <v>7.5441839503784047</v>
      </c>
      <c r="F46" s="72">
        <v>7.4919902832430587</v>
      </c>
    </row>
    <row r="47" spans="2:6" x14ac:dyDescent="0.35">
      <c r="C47" s="70">
        <v>7</v>
      </c>
      <c r="D47" s="72">
        <v>7.5785707901735293</v>
      </c>
      <c r="E47" s="72">
        <v>7.608606763959342</v>
      </c>
      <c r="F47" s="72">
        <v>7.4919902832430587</v>
      </c>
    </row>
    <row r="48" spans="2:6" x14ac:dyDescent="0.35">
      <c r="C48" s="70">
        <v>8</v>
      </c>
      <c r="D48" s="72">
        <v>7.523213130369462</v>
      </c>
      <c r="E48" s="72">
        <v>7.54325149169859</v>
      </c>
      <c r="F48" s="72">
        <v>7.4919902832430587</v>
      </c>
    </row>
    <row r="49" spans="2:16" x14ac:dyDescent="0.35">
      <c r="C49" s="70">
        <v>9</v>
      </c>
      <c r="D49" s="72">
        <v>7.4888900935674609</v>
      </c>
      <c r="E49" s="72">
        <v>7.5226947861962481</v>
      </c>
      <c r="F49" s="72">
        <v>7.4919902832430587</v>
      </c>
    </row>
    <row r="50" spans="2:16" x14ac:dyDescent="0.35">
      <c r="C50" s="70">
        <v>10</v>
      </c>
      <c r="D50" s="72">
        <v>7.4522164896339422</v>
      </c>
      <c r="E50" s="72">
        <v>7.5598530847249705</v>
      </c>
      <c r="F50" s="72">
        <v>7.4919902832430587</v>
      </c>
    </row>
    <row r="51" spans="2:16" x14ac:dyDescent="0.35">
      <c r="C51" s="70">
        <v>11</v>
      </c>
      <c r="D51" s="72">
        <v>7.6231185519282851</v>
      </c>
      <c r="E51" s="72">
        <v>7.5658854583752095</v>
      </c>
      <c r="F51" s="72">
        <v>7.4919902832430587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2:16" x14ac:dyDescent="0.35">
      <c r="C52" s="70">
        <v>12</v>
      </c>
      <c r="D52" s="72">
        <v>7.6248130406136463</v>
      </c>
      <c r="E52" s="72">
        <v>7.6876405328434316</v>
      </c>
      <c r="F52" s="72">
        <v>7.4919902832430587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2:16" x14ac:dyDescent="0.35">
      <c r="B53" s="70">
        <v>2021</v>
      </c>
      <c r="C53" s="70">
        <v>1</v>
      </c>
      <c r="D53" s="72">
        <v>7.5115920786620025</v>
      </c>
      <c r="E53" s="72">
        <v>7.5491767418562059</v>
      </c>
      <c r="F53" s="73">
        <f>AVERAGE(D53:D64)</f>
        <v>7.6014428105159384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2:16" x14ac:dyDescent="0.35">
      <c r="C54" s="70">
        <v>2</v>
      </c>
      <c r="D54" s="72">
        <v>7.4804489538761301</v>
      </c>
      <c r="E54" s="72">
        <v>7.4556706062369438</v>
      </c>
      <c r="F54" s="72">
        <v>7.6014428105159384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2:16" x14ac:dyDescent="0.35">
      <c r="C55" s="70">
        <v>3</v>
      </c>
      <c r="D55" s="72">
        <v>7.558870338929581</v>
      </c>
      <c r="E55" s="72">
        <v>7.3429598567659449</v>
      </c>
      <c r="F55" s="72">
        <v>7.6014428105159384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2:16" x14ac:dyDescent="0.35">
      <c r="C56" s="70">
        <v>4</v>
      </c>
      <c r="D56" s="72">
        <v>7.5597939441635242</v>
      </c>
      <c r="E56" s="72">
        <v>7.3597483554794589</v>
      </c>
      <c r="F56" s="72">
        <v>7.6014428105159384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 x14ac:dyDescent="0.35">
      <c r="C57" s="70">
        <v>5</v>
      </c>
      <c r="D57" s="72">
        <v>7.5386255788940133</v>
      </c>
      <c r="E57" s="72">
        <v>7.4130735565540267</v>
      </c>
      <c r="F57" s="72">
        <v>7.6014428105159384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 x14ac:dyDescent="0.35">
      <c r="C58" s="70">
        <v>6</v>
      </c>
      <c r="D58" s="72">
        <v>7.5889374684032944</v>
      </c>
      <c r="E58" s="72">
        <v>7.4924321857377967</v>
      </c>
      <c r="F58" s="72">
        <v>7.6014428105159384</v>
      </c>
    </row>
    <row r="59" spans="2:16" x14ac:dyDescent="0.35">
      <c r="C59" s="70">
        <v>7</v>
      </c>
      <c r="D59" s="72">
        <v>7.6904444256798001</v>
      </c>
      <c r="E59" s="72">
        <v>7.5785707901735293</v>
      </c>
      <c r="F59" s="72">
        <v>7.6014428105159384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2:16" x14ac:dyDescent="0.35">
      <c r="C60" s="70">
        <v>8</v>
      </c>
      <c r="D60" s="72">
        <v>7.6535532341028256</v>
      </c>
      <c r="E60" s="72">
        <v>7.523213130369462</v>
      </c>
      <c r="F60" s="72">
        <v>7.6014428105159384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2:16" x14ac:dyDescent="0.35">
      <c r="C61" s="70">
        <v>9</v>
      </c>
      <c r="D61" s="72">
        <v>7.6055633262243516</v>
      </c>
      <c r="E61" s="72">
        <v>7.4888900935674609</v>
      </c>
      <c r="F61" s="72">
        <v>7.6014428105159384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x14ac:dyDescent="0.35">
      <c r="C62" s="70">
        <v>10</v>
      </c>
      <c r="D62" s="72">
        <v>7.5987735702252897</v>
      </c>
      <c r="E62" s="72">
        <v>7.4522164896339422</v>
      </c>
      <c r="F62" s="72">
        <v>7.6014428105159384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x14ac:dyDescent="0.35">
      <c r="C63" s="70">
        <v>11</v>
      </c>
      <c r="D63" s="72">
        <v>7.7203878821439709</v>
      </c>
      <c r="E63" s="72">
        <v>7.6231185519282851</v>
      </c>
      <c r="F63" s="72">
        <v>7.6014428105159384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x14ac:dyDescent="0.35">
      <c r="C64" s="70">
        <v>12</v>
      </c>
      <c r="D64" s="72">
        <v>7.7103229248864897</v>
      </c>
      <c r="E64" s="72">
        <v>7.6248130406136463</v>
      </c>
      <c r="F64" s="72">
        <v>7.6014428105159384</v>
      </c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 x14ac:dyDescent="0.35">
      <c r="B65" s="70">
        <v>2022</v>
      </c>
      <c r="C65" s="70">
        <v>1</v>
      </c>
      <c r="D65" s="72">
        <v>7.6562889414773201</v>
      </c>
      <c r="E65" s="72">
        <v>7.5115920786620025</v>
      </c>
      <c r="F65" s="73">
        <f>AVERAGE(D65:D76)</f>
        <v>7.8305386943645594</v>
      </c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 x14ac:dyDescent="0.35">
      <c r="C66" s="70">
        <v>2</v>
      </c>
      <c r="D66" s="72">
        <v>7.6385035573514166</v>
      </c>
      <c r="E66" s="72">
        <v>7.4804489538761301</v>
      </c>
      <c r="F66" s="72">
        <v>7.8305386943645594</v>
      </c>
      <c r="G66" s="72"/>
      <c r="H66" s="74"/>
    </row>
    <row r="67" spans="2:16" x14ac:dyDescent="0.35">
      <c r="C67" s="70">
        <v>3</v>
      </c>
      <c r="D67" s="72">
        <v>7.6749795055792882</v>
      </c>
      <c r="E67" s="72">
        <v>7.558870338929581</v>
      </c>
      <c r="F67" s="72">
        <v>7.8305386943645594</v>
      </c>
      <c r="H67" s="74"/>
    </row>
    <row r="68" spans="2:16" x14ac:dyDescent="0.35">
      <c r="C68" s="70">
        <v>4</v>
      </c>
      <c r="D68" s="72">
        <v>7.7537831257717587</v>
      </c>
      <c r="E68" s="72">
        <v>7.5597939441635242</v>
      </c>
      <c r="F68" s="72">
        <v>7.8305386943645594</v>
      </c>
      <c r="H68" s="74"/>
    </row>
    <row r="69" spans="2:16" x14ac:dyDescent="0.35">
      <c r="C69" s="70">
        <v>5</v>
      </c>
      <c r="D69" s="72">
        <v>7.7714274217518575</v>
      </c>
      <c r="E69" s="72">
        <v>7.5386255788940133</v>
      </c>
      <c r="F69" s="72">
        <v>7.8305386943645594</v>
      </c>
      <c r="H69" s="74"/>
    </row>
    <row r="70" spans="2:16" x14ac:dyDescent="0.35">
      <c r="C70" s="70">
        <v>6</v>
      </c>
      <c r="D70" s="72">
        <v>7.7860022259504209</v>
      </c>
      <c r="E70" s="72">
        <v>7.5889374684032944</v>
      </c>
      <c r="F70" s="72">
        <v>7.8305386943645594</v>
      </c>
      <c r="H70" s="74"/>
    </row>
    <row r="71" spans="2:16" x14ac:dyDescent="0.35">
      <c r="C71" s="70">
        <v>7</v>
      </c>
      <c r="D71" s="72">
        <v>7.942635147139482</v>
      </c>
      <c r="E71" s="72">
        <v>7.6904444256798001</v>
      </c>
      <c r="F71" s="72">
        <v>7.8305386943645594</v>
      </c>
      <c r="H71" s="74"/>
    </row>
    <row r="72" spans="2:16" x14ac:dyDescent="0.35">
      <c r="C72" s="70">
        <v>8</v>
      </c>
      <c r="D72" s="72">
        <v>7.9043895300957416</v>
      </c>
      <c r="E72" s="72">
        <v>7.6535532341028256</v>
      </c>
      <c r="F72" s="72">
        <v>7.8305386943645594</v>
      </c>
      <c r="H72" s="74"/>
    </row>
    <row r="73" spans="2:16" x14ac:dyDescent="0.35">
      <c r="C73" s="70">
        <v>9</v>
      </c>
      <c r="D73" s="72">
        <v>7.8309620182881661</v>
      </c>
      <c r="E73" s="72">
        <v>7.6055633262243516</v>
      </c>
      <c r="F73" s="72">
        <v>7.8305386943645594</v>
      </c>
      <c r="H73" s="74"/>
    </row>
    <row r="74" spans="2:16" x14ac:dyDescent="0.35">
      <c r="C74" s="70">
        <v>10</v>
      </c>
      <c r="D74" s="72">
        <v>7.8982090427566725</v>
      </c>
      <c r="E74" s="72">
        <v>7.5987735702252897</v>
      </c>
      <c r="F74" s="72">
        <v>7.8305386943645594</v>
      </c>
      <c r="H74" s="74"/>
    </row>
    <row r="75" spans="2:16" x14ac:dyDescent="0.35">
      <c r="C75" s="70">
        <v>11</v>
      </c>
      <c r="D75" s="72">
        <v>8.0284920236627464</v>
      </c>
      <c r="E75" s="72">
        <v>7.7203878821439709</v>
      </c>
      <c r="F75" s="72">
        <v>7.8305386943645594</v>
      </c>
      <c r="H75" s="74"/>
    </row>
    <row r="76" spans="2:16" x14ac:dyDescent="0.35">
      <c r="C76" s="70">
        <v>12</v>
      </c>
      <c r="D76" s="72">
        <v>8.0807917925498334</v>
      </c>
      <c r="E76" s="72">
        <v>7.7103229248864897</v>
      </c>
      <c r="F76" s="72">
        <v>7.8305386943645594</v>
      </c>
      <c r="H76" s="74"/>
    </row>
    <row r="77" spans="2:16" x14ac:dyDescent="0.35">
      <c r="E77" s="72">
        <v>7.6562889414773201</v>
      </c>
      <c r="F77" s="72"/>
    </row>
    <row r="78" spans="2:16" x14ac:dyDescent="0.35">
      <c r="E78" s="72">
        <v>7.6385035573514166</v>
      </c>
      <c r="F78" s="72"/>
    </row>
    <row r="79" spans="2:16" x14ac:dyDescent="0.35">
      <c r="E79" s="72">
        <v>7.6749795055792882</v>
      </c>
      <c r="F79" s="72"/>
    </row>
    <row r="80" spans="2:16" x14ac:dyDescent="0.35">
      <c r="E80" s="72">
        <v>7.7537831257717587</v>
      </c>
      <c r="F80" s="72"/>
    </row>
    <row r="81" spans="5:6" x14ac:dyDescent="0.35">
      <c r="E81" s="72">
        <v>7.7714274217518575</v>
      </c>
      <c r="F81" s="72"/>
    </row>
    <row r="82" spans="5:6" x14ac:dyDescent="0.35">
      <c r="E82" s="72">
        <v>7.7860022259504209</v>
      </c>
      <c r="F82" s="72"/>
    </row>
    <row r="83" spans="5:6" x14ac:dyDescent="0.35">
      <c r="E83" s="72">
        <v>7.942635147139482</v>
      </c>
      <c r="F83" s="72"/>
    </row>
    <row r="84" spans="5:6" x14ac:dyDescent="0.35">
      <c r="E84" s="72">
        <v>7.9043895300957416</v>
      </c>
      <c r="F84" s="72"/>
    </row>
    <row r="85" spans="5:6" x14ac:dyDescent="0.35">
      <c r="E85" s="72">
        <v>7.8309620182881661</v>
      </c>
      <c r="F85" s="72"/>
    </row>
    <row r="86" spans="5:6" x14ac:dyDescent="0.35">
      <c r="E86" s="72">
        <v>7.8982090427566725</v>
      </c>
      <c r="F86" s="72"/>
    </row>
    <row r="87" spans="5:6" x14ac:dyDescent="0.35">
      <c r="E87" s="72">
        <v>8.0284920236627464</v>
      </c>
      <c r="F87" s="72"/>
    </row>
    <row r="88" spans="5:6" x14ac:dyDescent="0.35">
      <c r="E88" s="72">
        <v>8.0807917925498334</v>
      </c>
    </row>
  </sheetData>
  <conditionalFormatting sqref="G56:P57">
    <cfRule type="cellIs" dxfId="11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10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 H66:H76">
    <cfRule type="cellIs" dxfId="9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2:E23 G22:O23">
    <cfRule type="cellIs" dxfId="8" priority="7" operator="greaterThan">
      <formula>0</formula>
    </cfRule>
    <cfRule type="colorScale" priority="8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7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:O24 E24">
    <cfRule type="cellIs" dxfId="6" priority="1" operator="greaterThan">
      <formula>0</formula>
    </cfRule>
    <cfRule type="colorScale" priority="2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E6AD-9D75-4A56-A7DD-775DAC29E52E}">
  <sheetPr>
    <tabColor rgb="FFE4CA5E"/>
  </sheetPr>
  <dimension ref="A12:AA88"/>
  <sheetViews>
    <sheetView showGridLines="0" zoomScaleNormal="100" workbookViewId="0">
      <selection activeCell="D37" sqref="D37"/>
    </sheetView>
  </sheetViews>
  <sheetFormatPr baseColWidth="10" defaultColWidth="10.58203125" defaultRowHeight="14.5" x14ac:dyDescent="0.35"/>
  <cols>
    <col min="1" max="1" width="25.33203125" style="70" customWidth="1"/>
    <col min="2" max="3" width="10.58203125" style="70"/>
    <col min="4" max="6" width="11.33203125" style="70" customWidth="1"/>
    <col min="7" max="7" width="11.33203125" style="70" bestFit="1" customWidth="1"/>
    <col min="8" max="8" width="11.33203125" style="70" customWidth="1"/>
    <col min="9" max="15" width="11.33203125" style="70" bestFit="1" customWidth="1"/>
    <col min="16" max="16384" width="10.58203125" style="70"/>
  </cols>
  <sheetData>
    <row r="12" spans="1:9" ht="15" x14ac:dyDescent="0.35">
      <c r="G12" s="7"/>
      <c r="H12" s="7"/>
    </row>
    <row r="13" spans="1:9" ht="15" x14ac:dyDescent="0.35">
      <c r="A13" s="5" t="s">
        <v>131</v>
      </c>
      <c r="B13" s="6"/>
      <c r="C13" s="7"/>
      <c r="D13" s="7"/>
      <c r="E13" s="7"/>
      <c r="F13" s="7"/>
      <c r="G13" s="7"/>
      <c r="H13" s="7"/>
      <c r="I13" s="7"/>
    </row>
    <row r="14" spans="1:9" ht="3" customHeight="1" x14ac:dyDescent="0.35">
      <c r="A14" s="58"/>
      <c r="B14" s="59"/>
      <c r="C14" s="59"/>
      <c r="D14" s="59"/>
      <c r="E14" s="59"/>
      <c r="F14" s="59"/>
      <c r="G14" s="59"/>
      <c r="H14" s="59"/>
      <c r="I14" s="59"/>
    </row>
    <row r="15" spans="1:9" ht="15" x14ac:dyDescent="0.35">
      <c r="A15" s="11" t="s">
        <v>125</v>
      </c>
      <c r="B15" s="13"/>
      <c r="C15" s="11"/>
      <c r="D15" s="11"/>
      <c r="E15" s="11"/>
      <c r="F15" s="11"/>
      <c r="G15" s="11"/>
      <c r="H15" s="11"/>
      <c r="I15" s="11"/>
    </row>
    <row r="16" spans="1:9" ht="15" x14ac:dyDescent="0.35">
      <c r="A16" s="63"/>
      <c r="B16" s="64" t="s">
        <v>126</v>
      </c>
      <c r="C16" s="63"/>
      <c r="D16" s="75">
        <v>2018</v>
      </c>
      <c r="E16" s="75">
        <v>2019</v>
      </c>
      <c r="F16" s="75">
        <v>2020</v>
      </c>
      <c r="G16" s="75">
        <v>2021</v>
      </c>
      <c r="H16" s="75">
        <v>2022</v>
      </c>
      <c r="I16" s="76"/>
    </row>
    <row r="17" spans="3:27" x14ac:dyDescent="0.35">
      <c r="C17" s="77">
        <v>1</v>
      </c>
      <c r="D17" s="78">
        <v>2719.9081499999998</v>
      </c>
      <c r="E17" s="78">
        <v>2754.7937750000001</v>
      </c>
      <c r="F17" s="78">
        <v>2750.6120249999999</v>
      </c>
      <c r="G17" s="78">
        <v>2942.8134500000001</v>
      </c>
      <c r="H17" s="78">
        <v>2845.3554249999997</v>
      </c>
      <c r="I17" s="72"/>
      <c r="J17" s="72"/>
      <c r="K17" s="72"/>
      <c r="L17" s="72"/>
      <c r="M17" s="72"/>
      <c r="N17" s="72"/>
      <c r="O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3:27" x14ac:dyDescent="0.35">
      <c r="C18" s="77">
        <v>2</v>
      </c>
      <c r="D18" s="78">
        <v>2737.6974249999998</v>
      </c>
      <c r="E18" s="78">
        <v>2745.5910249999997</v>
      </c>
      <c r="F18" s="78">
        <v>2776.1509249999999</v>
      </c>
      <c r="G18" s="78">
        <v>2833.3355999999999</v>
      </c>
      <c r="H18" s="78">
        <v>2736.0313500000002</v>
      </c>
      <c r="I18" s="72"/>
      <c r="J18" s="72"/>
      <c r="K18" s="72"/>
      <c r="L18" s="72"/>
      <c r="M18" s="72"/>
      <c r="N18" s="72"/>
      <c r="O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3:27" x14ac:dyDescent="0.35">
      <c r="C19" s="77">
        <v>3</v>
      </c>
      <c r="D19" s="78">
        <v>2674.41</v>
      </c>
      <c r="E19" s="78">
        <v>2774.5759199999998</v>
      </c>
      <c r="F19" s="78">
        <v>2818.44706</v>
      </c>
      <c r="G19" s="78">
        <v>2893.1396199999999</v>
      </c>
      <c r="H19" s="78">
        <v>2761.4344799999999</v>
      </c>
      <c r="I19" s="72"/>
      <c r="J19" s="72"/>
      <c r="K19" s="72"/>
      <c r="L19" s="72"/>
      <c r="M19" s="72"/>
      <c r="N19" s="72"/>
      <c r="O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3:27" x14ac:dyDescent="0.35">
      <c r="C20" s="77">
        <v>4</v>
      </c>
      <c r="D20" s="78">
        <v>2672.1615999999999</v>
      </c>
      <c r="E20" s="78">
        <v>2610.5578999999998</v>
      </c>
      <c r="F20" s="78">
        <v>2529.4530499999996</v>
      </c>
      <c r="G20" s="78">
        <v>2729.28935</v>
      </c>
      <c r="H20" s="78">
        <v>2572.4495000000002</v>
      </c>
      <c r="I20" s="72"/>
      <c r="J20" s="72"/>
      <c r="K20" s="72"/>
      <c r="L20" s="72"/>
      <c r="M20" s="72"/>
      <c r="N20" s="72"/>
      <c r="O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3:27" x14ac:dyDescent="0.35">
      <c r="C21" s="77">
        <v>5</v>
      </c>
      <c r="D21" s="78">
        <v>2641.2593500000003</v>
      </c>
      <c r="E21" s="78">
        <v>2679.0089500000004</v>
      </c>
      <c r="F21" s="78">
        <v>2686.1600250000001</v>
      </c>
      <c r="G21" s="78">
        <v>2734.49235</v>
      </c>
      <c r="H21" s="78">
        <v>2659.1326250000002</v>
      </c>
      <c r="S21" s="72"/>
      <c r="T21" s="72"/>
      <c r="U21" s="72"/>
      <c r="V21" s="72"/>
      <c r="W21" s="72"/>
      <c r="X21" s="72"/>
      <c r="Y21" s="72"/>
      <c r="Z21" s="72"/>
      <c r="AA21" s="72"/>
    </row>
    <row r="22" spans="3:27" x14ac:dyDescent="0.35">
      <c r="C22" s="77">
        <v>6</v>
      </c>
      <c r="D22" s="78">
        <v>2704.2798600000006</v>
      </c>
      <c r="E22" s="78">
        <v>2691.6893799999998</v>
      </c>
      <c r="F22" s="78">
        <v>2603.8099400000001</v>
      </c>
      <c r="G22" s="78">
        <v>2684.3779599999998</v>
      </c>
      <c r="H22" s="78">
        <v>2680.2932999999998</v>
      </c>
      <c r="I22" s="74"/>
      <c r="J22" s="74"/>
      <c r="K22" s="74"/>
      <c r="L22" s="74"/>
      <c r="M22" s="74"/>
      <c r="N22" s="74"/>
      <c r="O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3:27" x14ac:dyDescent="0.35">
      <c r="C23" s="77">
        <v>7</v>
      </c>
      <c r="D23" s="78">
        <v>2510.2507500000002</v>
      </c>
      <c r="E23" s="78">
        <v>2520.7772749999999</v>
      </c>
      <c r="F23" s="78">
        <v>2494.8054750000001</v>
      </c>
      <c r="G23" s="78">
        <v>2458.2282250000003</v>
      </c>
      <c r="H23" s="78">
        <v>2551.1592500000002</v>
      </c>
      <c r="I23" s="74"/>
      <c r="J23" s="74"/>
      <c r="K23" s="74"/>
      <c r="L23" s="74"/>
      <c r="M23" s="74"/>
      <c r="N23" s="74"/>
      <c r="O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3:27" x14ac:dyDescent="0.35">
      <c r="C24" s="77">
        <v>8</v>
      </c>
      <c r="D24" s="78">
        <v>2661.3469500000001</v>
      </c>
      <c r="E24" s="78">
        <v>2663.3815499999996</v>
      </c>
      <c r="F24" s="78">
        <v>2659.108725</v>
      </c>
      <c r="G24" s="78">
        <v>2559.8242999999998</v>
      </c>
      <c r="H24" s="78">
        <v>2565.0177250000002</v>
      </c>
      <c r="I24" s="74"/>
      <c r="J24" s="74"/>
      <c r="K24" s="74"/>
      <c r="L24" s="74"/>
      <c r="M24" s="74"/>
      <c r="N24" s="74"/>
      <c r="O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3:27" x14ac:dyDescent="0.35">
      <c r="C25" s="77">
        <v>9</v>
      </c>
      <c r="D25" s="78">
        <v>2659.18568</v>
      </c>
      <c r="E25" s="78">
        <v>2681.4749200000001</v>
      </c>
      <c r="F25" s="78">
        <v>2615.7277000000004</v>
      </c>
      <c r="G25" s="78">
        <v>2659.3306600000001</v>
      </c>
      <c r="H25" s="78">
        <v>2683.4772600000001</v>
      </c>
    </row>
    <row r="26" spans="3:27" x14ac:dyDescent="0.35">
      <c r="C26" s="77">
        <v>10</v>
      </c>
      <c r="D26" s="78">
        <v>2748.9335499999997</v>
      </c>
      <c r="E26" s="78">
        <v>2706.7097000000003</v>
      </c>
      <c r="F26" s="78">
        <v>2696.5471250000001</v>
      </c>
      <c r="G26" s="78">
        <v>2713.9629749999999</v>
      </c>
      <c r="H26" s="78">
        <v>2649.8385250000001</v>
      </c>
    </row>
    <row r="27" spans="3:27" x14ac:dyDescent="0.35">
      <c r="C27" s="77">
        <v>11</v>
      </c>
      <c r="D27" s="78">
        <v>2825.2248250000002</v>
      </c>
      <c r="E27" s="78">
        <v>2842.4557500000001</v>
      </c>
      <c r="F27" s="78">
        <v>2818.57035</v>
      </c>
      <c r="G27" s="78">
        <v>2814.9632999999999</v>
      </c>
      <c r="H27" s="78">
        <v>2835.5120000000002</v>
      </c>
    </row>
    <row r="28" spans="3:27" x14ac:dyDescent="0.35">
      <c r="C28" s="77">
        <v>12</v>
      </c>
      <c r="D28" s="78">
        <v>2708.9677600000005</v>
      </c>
      <c r="E28" s="78">
        <v>2683.5275000000001</v>
      </c>
      <c r="F28" s="78">
        <v>2662.28944</v>
      </c>
      <c r="G28" s="78">
        <v>2700.2812000000004</v>
      </c>
      <c r="H28" s="78">
        <v>2796.3627600000004</v>
      </c>
    </row>
    <row r="29" spans="3:27" x14ac:dyDescent="0.35">
      <c r="E29" s="78"/>
      <c r="F29" s="79"/>
    </row>
    <row r="30" spans="3:27" x14ac:dyDescent="0.35">
      <c r="E30" s="78"/>
      <c r="F30" s="78"/>
    </row>
    <row r="31" spans="3:27" x14ac:dyDescent="0.35">
      <c r="E31" s="78"/>
      <c r="F31" s="78"/>
    </row>
    <row r="32" spans="3:27" x14ac:dyDescent="0.35">
      <c r="E32" s="78"/>
      <c r="F32" s="78"/>
    </row>
    <row r="33" spans="5:6" x14ac:dyDescent="0.35">
      <c r="E33" s="78"/>
      <c r="F33" s="78"/>
    </row>
    <row r="34" spans="5:6" x14ac:dyDescent="0.35">
      <c r="E34" s="78"/>
      <c r="F34" s="78"/>
    </row>
    <row r="35" spans="5:6" x14ac:dyDescent="0.35">
      <c r="E35" s="78"/>
      <c r="F35" s="78"/>
    </row>
    <row r="36" spans="5:6" x14ac:dyDescent="0.35">
      <c r="E36" s="78"/>
      <c r="F36" s="78"/>
    </row>
    <row r="37" spans="5:6" x14ac:dyDescent="0.35">
      <c r="E37" s="78"/>
      <c r="F37" s="78"/>
    </row>
    <row r="38" spans="5:6" x14ac:dyDescent="0.35">
      <c r="E38" s="78"/>
      <c r="F38" s="78"/>
    </row>
    <row r="39" spans="5:6" x14ac:dyDescent="0.35">
      <c r="E39" s="78"/>
      <c r="F39" s="78"/>
    </row>
    <row r="40" spans="5:6" x14ac:dyDescent="0.35">
      <c r="E40" s="78"/>
      <c r="F40" s="78"/>
    </row>
    <row r="41" spans="5:6" x14ac:dyDescent="0.35">
      <c r="E41" s="78"/>
      <c r="F41" s="79"/>
    </row>
    <row r="42" spans="5:6" x14ac:dyDescent="0.35">
      <c r="E42" s="78"/>
      <c r="F42" s="78"/>
    </row>
    <row r="43" spans="5:6" x14ac:dyDescent="0.35">
      <c r="E43" s="78"/>
      <c r="F43" s="78"/>
    </row>
    <row r="44" spans="5:6" x14ac:dyDescent="0.35">
      <c r="E44" s="78"/>
      <c r="F44" s="78"/>
    </row>
    <row r="45" spans="5:6" x14ac:dyDescent="0.35">
      <c r="E45" s="78"/>
      <c r="F45" s="78"/>
    </row>
    <row r="46" spans="5:6" x14ac:dyDescent="0.35">
      <c r="E46" s="78"/>
      <c r="F46" s="78"/>
    </row>
    <row r="47" spans="5:6" x14ac:dyDescent="0.35">
      <c r="E47" s="78"/>
      <c r="F47" s="78"/>
    </row>
    <row r="48" spans="5:6" x14ac:dyDescent="0.35">
      <c r="E48" s="78"/>
      <c r="F48" s="78"/>
    </row>
    <row r="49" spans="5:16" x14ac:dyDescent="0.35">
      <c r="E49" s="78"/>
      <c r="F49" s="78"/>
    </row>
    <row r="50" spans="5:16" x14ac:dyDescent="0.35">
      <c r="E50" s="78"/>
      <c r="F50" s="78"/>
    </row>
    <row r="51" spans="5:16" x14ac:dyDescent="0.35">
      <c r="E51" s="78"/>
      <c r="F51" s="78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5:16" x14ac:dyDescent="0.35">
      <c r="E52" s="78"/>
      <c r="F52" s="78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5:16" x14ac:dyDescent="0.35">
      <c r="E53" s="78"/>
      <c r="F53" s="79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5:16" x14ac:dyDescent="0.35">
      <c r="E54" s="78"/>
      <c r="F54" s="78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5:16" x14ac:dyDescent="0.35">
      <c r="E55" s="78"/>
      <c r="F55" s="78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5:16" x14ac:dyDescent="0.35">
      <c r="E56" s="78"/>
      <c r="F56" s="78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5:16" x14ac:dyDescent="0.35">
      <c r="E57" s="78"/>
      <c r="F57" s="78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5:16" x14ac:dyDescent="0.35">
      <c r="E58" s="78"/>
      <c r="F58" s="78"/>
    </row>
    <row r="59" spans="5:16" x14ac:dyDescent="0.35">
      <c r="E59" s="78"/>
      <c r="F59" s="78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5:16" x14ac:dyDescent="0.35">
      <c r="E60" s="78"/>
      <c r="F60" s="78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5:16" x14ac:dyDescent="0.35">
      <c r="E61" s="78"/>
      <c r="F61" s="78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5:16" x14ac:dyDescent="0.35">
      <c r="E62" s="78"/>
      <c r="F62" s="78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5:16" x14ac:dyDescent="0.35">
      <c r="E63" s="78"/>
      <c r="F63" s="78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5:16" x14ac:dyDescent="0.35">
      <c r="E64" s="78"/>
      <c r="F64" s="78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4:16" x14ac:dyDescent="0.35">
      <c r="E65" s="78"/>
      <c r="F65" s="79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4:16" x14ac:dyDescent="0.35">
      <c r="E66" s="78"/>
      <c r="F66" s="78"/>
      <c r="G66" s="72"/>
      <c r="H66" s="72"/>
    </row>
    <row r="67" spans="4:16" x14ac:dyDescent="0.35">
      <c r="E67" s="78"/>
      <c r="F67" s="78"/>
    </row>
    <row r="68" spans="4:16" x14ac:dyDescent="0.35">
      <c r="E68" s="78"/>
      <c r="F68" s="78"/>
    </row>
    <row r="69" spans="4:16" x14ac:dyDescent="0.35">
      <c r="E69" s="78"/>
      <c r="F69" s="78"/>
    </row>
    <row r="70" spans="4:16" x14ac:dyDescent="0.35">
      <c r="E70" s="78"/>
      <c r="F70" s="78"/>
    </row>
    <row r="71" spans="4:16" x14ac:dyDescent="0.35">
      <c r="E71" s="78"/>
      <c r="F71" s="78"/>
    </row>
    <row r="72" spans="4:16" x14ac:dyDescent="0.35">
      <c r="E72" s="78"/>
      <c r="F72" s="78"/>
    </row>
    <row r="73" spans="4:16" x14ac:dyDescent="0.35">
      <c r="E73" s="78"/>
      <c r="F73" s="78"/>
    </row>
    <row r="74" spans="4:16" x14ac:dyDescent="0.35">
      <c r="E74" s="78"/>
      <c r="F74" s="78"/>
    </row>
    <row r="75" spans="4:16" x14ac:dyDescent="0.35">
      <c r="E75" s="78"/>
      <c r="F75" s="78"/>
    </row>
    <row r="76" spans="4:16" x14ac:dyDescent="0.35">
      <c r="E76" s="78"/>
      <c r="F76" s="78"/>
    </row>
    <row r="77" spans="4:16" x14ac:dyDescent="0.35">
      <c r="D77" s="78"/>
      <c r="E77" s="78"/>
      <c r="F77" s="78"/>
    </row>
    <row r="78" spans="4:16" x14ac:dyDescent="0.35">
      <c r="D78" s="78"/>
      <c r="E78" s="78"/>
      <c r="F78" s="78"/>
    </row>
    <row r="79" spans="4:16" x14ac:dyDescent="0.35">
      <c r="D79" s="78"/>
      <c r="E79" s="78"/>
      <c r="F79" s="78"/>
    </row>
    <row r="80" spans="4:16" x14ac:dyDescent="0.35">
      <c r="D80" s="78"/>
      <c r="E80" s="78"/>
      <c r="F80" s="78"/>
    </row>
    <row r="81" spans="4:6" x14ac:dyDescent="0.35">
      <c r="D81" s="78"/>
      <c r="E81" s="78"/>
      <c r="F81" s="78"/>
    </row>
    <row r="82" spans="4:6" x14ac:dyDescent="0.35">
      <c r="D82" s="78"/>
      <c r="E82" s="78"/>
      <c r="F82" s="78"/>
    </row>
    <row r="83" spans="4:6" x14ac:dyDescent="0.35">
      <c r="D83" s="78"/>
      <c r="E83" s="78"/>
      <c r="F83" s="78"/>
    </row>
    <row r="84" spans="4:6" x14ac:dyDescent="0.35">
      <c r="D84" s="78"/>
      <c r="E84" s="78"/>
      <c r="F84" s="78"/>
    </row>
    <row r="85" spans="4:6" x14ac:dyDescent="0.35">
      <c r="D85" s="78"/>
      <c r="E85" s="78"/>
      <c r="F85" s="78"/>
    </row>
    <row r="86" spans="4:6" x14ac:dyDescent="0.35">
      <c r="D86" s="78"/>
      <c r="E86" s="78"/>
      <c r="F86" s="78"/>
    </row>
    <row r="87" spans="4:6" x14ac:dyDescent="0.35">
      <c r="D87" s="78"/>
      <c r="E87" s="78"/>
      <c r="F87" s="78"/>
    </row>
    <row r="88" spans="4:6" x14ac:dyDescent="0.35">
      <c r="D88" s="78"/>
      <c r="E88" s="78"/>
      <c r="F88" s="78"/>
    </row>
  </sheetData>
  <conditionalFormatting sqref="G56:P57">
    <cfRule type="cellIs" dxfId="5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4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">
    <cfRule type="cellIs" dxfId="3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2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2:O23">
    <cfRule type="cellIs" dxfId="1" priority="19" operator="greaterThan">
      <formula>0</formula>
    </cfRule>
    <cfRule type="colorScale" priority="20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4:O24">
    <cfRule type="cellIs" dxfId="0" priority="22" operator="greaterThan">
      <formula>0</formula>
    </cfRule>
    <cfRule type="colorScale" priority="23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0:X57"/>
  <sheetViews>
    <sheetView showGridLines="0" topLeftCell="A10" zoomScaleNormal="100" workbookViewId="0">
      <selection activeCell="X44" sqref="X44"/>
    </sheetView>
  </sheetViews>
  <sheetFormatPr baseColWidth="10" defaultRowHeight="14" x14ac:dyDescent="0.3"/>
  <cols>
    <col min="1" max="1" width="25.33203125" customWidth="1"/>
    <col min="5" max="8" width="11.08203125" bestFit="1" customWidth="1"/>
    <col min="9" max="10" width="11.08203125" customWidth="1"/>
    <col min="11" max="11" width="5.5" customWidth="1"/>
    <col min="12" max="15" width="14.33203125" bestFit="1" customWidth="1"/>
    <col min="16" max="16" width="14.33203125" customWidth="1"/>
  </cols>
  <sheetData>
    <row r="10" spans="1:18" ht="54" customHeight="1" x14ac:dyDescent="0.3"/>
    <row r="16" spans="1:18" ht="15" x14ac:dyDescent="0.35">
      <c r="A16" s="4" t="s">
        <v>44</v>
      </c>
      <c r="R16" s="4" t="s">
        <v>121</v>
      </c>
    </row>
    <row r="17" spans="1:24" ht="3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T17" s="1"/>
      <c r="U17" s="1"/>
      <c r="V17" s="1"/>
    </row>
    <row r="18" spans="1:24" ht="15" x14ac:dyDescent="0.35">
      <c r="A18" s="16"/>
      <c r="B18" s="17"/>
      <c r="C18" s="17"/>
      <c r="D18" s="17"/>
      <c r="E18" s="17" t="s">
        <v>42</v>
      </c>
      <c r="F18" s="17"/>
      <c r="G18" s="17"/>
      <c r="H18" s="17"/>
      <c r="I18" s="17"/>
      <c r="J18" s="17" t="s">
        <v>28</v>
      </c>
      <c r="K18" s="17"/>
      <c r="L18" s="17" t="s">
        <v>43</v>
      </c>
      <c r="M18" s="17"/>
      <c r="N18" s="17"/>
      <c r="O18" s="17"/>
      <c r="P18" s="17"/>
      <c r="R18" s="17" t="s">
        <v>45</v>
      </c>
      <c r="S18" s="17"/>
      <c r="T18" s="17"/>
      <c r="U18" s="17"/>
      <c r="V18" s="17"/>
    </row>
    <row r="19" spans="1:24" ht="14.5" x14ac:dyDescent="0.35">
      <c r="A19" s="2"/>
      <c r="B19" s="15"/>
      <c r="C19" s="15"/>
      <c r="D19" s="15"/>
      <c r="E19" s="15" t="s">
        <v>19</v>
      </c>
      <c r="F19" s="15" t="s">
        <v>20</v>
      </c>
      <c r="G19" s="15" t="s">
        <v>21</v>
      </c>
      <c r="H19" s="15" t="s">
        <v>22</v>
      </c>
      <c r="I19" s="15" t="s">
        <v>130</v>
      </c>
      <c r="J19" s="15" t="s">
        <v>124</v>
      </c>
      <c r="K19" s="15"/>
      <c r="L19" s="15" t="s">
        <v>19</v>
      </c>
      <c r="M19" s="15" t="s">
        <v>20</v>
      </c>
      <c r="N19" s="15" t="s">
        <v>21</v>
      </c>
      <c r="O19" s="15" t="s">
        <v>22</v>
      </c>
      <c r="P19" s="15" t="s">
        <v>130</v>
      </c>
      <c r="R19" s="15">
        <v>2018</v>
      </c>
      <c r="S19" s="15">
        <v>2019</v>
      </c>
      <c r="T19" s="15">
        <v>2020</v>
      </c>
      <c r="U19" s="15">
        <v>2021</v>
      </c>
      <c r="V19" s="15">
        <v>2022</v>
      </c>
    </row>
    <row r="20" spans="1:24" ht="15" x14ac:dyDescent="0.35">
      <c r="A20" t="s">
        <v>72</v>
      </c>
      <c r="E20" s="23">
        <v>249142211.90000001</v>
      </c>
      <c r="F20" s="23">
        <v>252918059.69999999</v>
      </c>
      <c r="G20" s="23">
        <v>264320113.40000001</v>
      </c>
      <c r="H20" s="23">
        <v>269321813.80000001</v>
      </c>
      <c r="I20" s="23">
        <v>262915305.5</v>
      </c>
      <c r="J20" s="25">
        <f>I20/E20-1</f>
        <v>5.528205555760346E-2</v>
      </c>
      <c r="K20" s="19"/>
      <c r="L20" s="31">
        <v>2186.1529190000001</v>
      </c>
      <c r="M20" s="31">
        <v>2238.4979050000002</v>
      </c>
      <c r="N20" s="31">
        <v>2305.6020038000001</v>
      </c>
      <c r="O20" s="31">
        <v>2418.1055616999997</v>
      </c>
      <c r="P20" s="31">
        <v>2434.7636582000005</v>
      </c>
      <c r="R20" s="19">
        <f t="shared" ref="R20:T21" si="0">L20/E20*1000000</f>
        <v>8.7747190744114931</v>
      </c>
      <c r="S20" s="19">
        <f t="shared" si="0"/>
        <v>8.8506843190842339</v>
      </c>
      <c r="T20" s="19">
        <f t="shared" si="0"/>
        <v>8.722764129231793</v>
      </c>
      <c r="U20" s="19">
        <f t="shared" ref="U20:V44" si="1">O20/H20*1000000</f>
        <v>8.9784987245619075</v>
      </c>
      <c r="V20" s="19">
        <f t="shared" si="1"/>
        <v>9.260638720023092</v>
      </c>
    </row>
    <row r="21" spans="1:24" ht="15" x14ac:dyDescent="0.35">
      <c r="A21" s="29" t="s">
        <v>73</v>
      </c>
      <c r="B21" s="29"/>
      <c r="C21" s="29"/>
      <c r="D21" s="29"/>
      <c r="E21" s="36">
        <v>32673518.899999999</v>
      </c>
      <c r="F21" s="36">
        <v>32820007.800000001</v>
      </c>
      <c r="G21" s="36">
        <v>33321371.5</v>
      </c>
      <c r="H21" s="36">
        <v>34371208.899999999</v>
      </c>
      <c r="I21" s="36">
        <v>34391066.200000003</v>
      </c>
      <c r="J21" s="50">
        <f t="shared" ref="J21:J52" si="2">I21/E21-1</f>
        <v>5.2566952009567736E-2</v>
      </c>
      <c r="K21" s="29"/>
      <c r="L21" s="37">
        <v>312.98543259999991</v>
      </c>
      <c r="M21" s="38">
        <v>317.7495864</v>
      </c>
      <c r="N21" s="38">
        <v>320.91306390000005</v>
      </c>
      <c r="O21" s="38">
        <v>335.07121970000003</v>
      </c>
      <c r="P21" s="38">
        <v>342.00013080000002</v>
      </c>
      <c r="R21" s="37">
        <f t="shared" si="0"/>
        <v>9.5791773624970613</v>
      </c>
      <c r="S21" s="37">
        <f t="shared" si="0"/>
        <v>9.6815816844504212</v>
      </c>
      <c r="T21" s="37">
        <f t="shared" si="0"/>
        <v>9.6308479949572323</v>
      </c>
      <c r="U21" s="37">
        <f t="shared" ref="U21" si="3">O21/H21*1000000</f>
        <v>9.7486015308585809</v>
      </c>
      <c r="V21" s="37">
        <f t="shared" si="1"/>
        <v>9.9444468749852248</v>
      </c>
    </row>
    <row r="22" spans="1:24" ht="15" x14ac:dyDescent="0.35">
      <c r="A22" s="29" t="s">
        <v>74</v>
      </c>
      <c r="B22" s="29"/>
      <c r="C22" s="29"/>
      <c r="D22" s="29"/>
      <c r="E22" s="39">
        <v>0.13112898728315561</v>
      </c>
      <c r="F22" s="39">
        <v>0.12974682967699733</v>
      </c>
      <c r="G22" s="39">
        <v>0.12607832849368619</v>
      </c>
      <c r="H22" s="39">
        <v>0.12783216624265431</v>
      </c>
      <c r="I22" s="39">
        <f>I21/I20</f>
        <v>0.1308066342299726</v>
      </c>
      <c r="J22" s="50">
        <f t="shared" si="2"/>
        <v>-2.4582898096127126E-3</v>
      </c>
      <c r="K22" s="39"/>
      <c r="L22" s="39">
        <v>0.14314341593967922</v>
      </c>
      <c r="M22" s="39">
        <v>0.14173942893837407</v>
      </c>
      <c r="N22" s="39">
        <v>0.13891497047642953</v>
      </c>
      <c r="O22" s="39">
        <v>0.13846932787457242</v>
      </c>
      <c r="P22" s="39">
        <f>P21/P20</f>
        <v>0.14046543271178843</v>
      </c>
      <c r="R22" s="19"/>
      <c r="S22" s="19"/>
      <c r="T22" s="19"/>
      <c r="U22" s="19"/>
      <c r="V22" s="19"/>
    </row>
    <row r="23" spans="1:24" ht="15" x14ac:dyDescent="0.35">
      <c r="A23" t="s">
        <v>35</v>
      </c>
      <c r="E23" s="23">
        <v>139960514.69999999</v>
      </c>
      <c r="F23" s="23">
        <v>140548032.90000001</v>
      </c>
      <c r="G23" s="23">
        <v>139410414.40000001</v>
      </c>
      <c r="H23" s="23">
        <v>141884342</v>
      </c>
      <c r="I23" s="23">
        <v>140368967.69999999</v>
      </c>
      <c r="J23" s="25">
        <f t="shared" si="2"/>
        <v>2.9183445122040741E-3</v>
      </c>
      <c r="K23" s="19"/>
      <c r="L23" s="31">
        <v>1041.7638320999999</v>
      </c>
      <c r="M23" s="31">
        <v>1057.8030632</v>
      </c>
      <c r="N23" s="31">
        <v>1043.8764474</v>
      </c>
      <c r="O23" s="31">
        <v>1079.5740152000001</v>
      </c>
      <c r="P23" s="31">
        <v>1099.6482002</v>
      </c>
      <c r="R23" s="19">
        <f t="shared" ref="R23:T24" si="4">L23/E23*1000000</f>
        <v>7.4432695130693167</v>
      </c>
      <c r="S23" s="19">
        <f t="shared" si="4"/>
        <v>7.5262744086402646</v>
      </c>
      <c r="T23" s="19">
        <f t="shared" si="4"/>
        <v>7.4877938774708923</v>
      </c>
      <c r="U23" s="19">
        <f t="shared" si="1"/>
        <v>7.6088312493284151</v>
      </c>
      <c r="V23" s="19">
        <f t="shared" si="1"/>
        <v>7.833983666177522</v>
      </c>
    </row>
    <row r="24" spans="1:24" ht="15" x14ac:dyDescent="0.35">
      <c r="A24" s="29" t="s">
        <v>69</v>
      </c>
      <c r="E24" s="36">
        <v>27426769.399999999</v>
      </c>
      <c r="F24" s="36">
        <v>27477855</v>
      </c>
      <c r="G24" s="36">
        <v>27334280</v>
      </c>
      <c r="H24" s="36">
        <v>28210905.300000001</v>
      </c>
      <c r="I24" s="36">
        <v>28478136.199999999</v>
      </c>
      <c r="J24" s="50">
        <f t="shared" si="2"/>
        <v>3.8333599727571332E-2</v>
      </c>
      <c r="K24" s="44"/>
      <c r="L24" s="38">
        <v>251.66677899999999</v>
      </c>
      <c r="M24" s="38">
        <v>255.04102700000001</v>
      </c>
      <c r="N24" s="38">
        <v>249.96253680000001</v>
      </c>
      <c r="O24" s="38">
        <v>260.49415529999999</v>
      </c>
      <c r="P24" s="38">
        <v>269.68547849999999</v>
      </c>
      <c r="R24" s="37">
        <f t="shared" si="4"/>
        <v>9.1759541683389081</v>
      </c>
      <c r="S24" s="37">
        <f t="shared" si="4"/>
        <v>9.2816934582411914</v>
      </c>
      <c r="T24" s="37">
        <f t="shared" si="4"/>
        <v>9.1446541412468161</v>
      </c>
      <c r="U24" s="37">
        <f t="shared" si="1"/>
        <v>9.2338105611945753</v>
      </c>
      <c r="V24" s="37">
        <f t="shared" si="1"/>
        <v>9.4699132206552203</v>
      </c>
      <c r="X24" s="43"/>
    </row>
    <row r="25" spans="1:24" ht="15" x14ac:dyDescent="0.35">
      <c r="A25" s="29" t="s">
        <v>70</v>
      </c>
      <c r="E25" s="39">
        <f>E24/E23</f>
        <v>0.19596076406826762</v>
      </c>
      <c r="F25" s="39">
        <f t="shared" ref="F25:I25" si="5">F24/F23</f>
        <v>0.19550508415546811</v>
      </c>
      <c r="G25" s="39">
        <f t="shared" si="5"/>
        <v>0.19607057419377413</v>
      </c>
      <c r="H25" s="39">
        <f t="shared" si="5"/>
        <v>0.19883029305657984</v>
      </c>
      <c r="I25" s="39">
        <f t="shared" si="5"/>
        <v>0.20288057016180508</v>
      </c>
      <c r="J25" s="50">
        <f t="shared" si="2"/>
        <v>3.5312202044317287E-2</v>
      </c>
      <c r="K25" s="39"/>
      <c r="L25" s="39">
        <f t="shared" ref="L25" si="6">L24/L23</f>
        <v>0.2415775737699466</v>
      </c>
      <c r="M25" s="39">
        <f t="shared" ref="M25" si="7">M24/M23</f>
        <v>0.24110445117115256</v>
      </c>
      <c r="N25" s="39">
        <f t="shared" ref="N25" si="8">N24/N23</f>
        <v>0.23945605576463169</v>
      </c>
      <c r="O25" s="39">
        <f t="shared" ref="O25:P25" si="9">O24/O23</f>
        <v>0.24129346541537616</v>
      </c>
      <c r="P25" s="39">
        <f t="shared" si="9"/>
        <v>0.24524705123961515</v>
      </c>
      <c r="Q25" s="39"/>
      <c r="R25" s="40" t="s">
        <v>71</v>
      </c>
      <c r="S25" s="40" t="s">
        <v>71</v>
      </c>
      <c r="T25" s="40" t="s">
        <v>71</v>
      </c>
      <c r="U25" s="40" t="s">
        <v>71</v>
      </c>
      <c r="V25" s="40" t="s">
        <v>71</v>
      </c>
    </row>
    <row r="26" spans="1:24" ht="15" x14ac:dyDescent="0.35">
      <c r="A26" s="29"/>
      <c r="E26" s="23"/>
      <c r="F26" s="23"/>
      <c r="G26" s="23"/>
      <c r="H26" s="23"/>
      <c r="I26" s="45"/>
      <c r="J26" s="25"/>
      <c r="K26" s="19"/>
      <c r="L26" s="31"/>
      <c r="M26" s="31"/>
      <c r="N26" s="31"/>
      <c r="O26" s="31"/>
      <c r="P26" s="31"/>
      <c r="R26" s="19"/>
      <c r="S26" s="19"/>
      <c r="T26" s="19"/>
      <c r="U26" s="19"/>
      <c r="V26" s="19"/>
    </row>
    <row r="27" spans="1:24" ht="15" x14ac:dyDescent="0.35">
      <c r="A27" s="32" t="s">
        <v>114</v>
      </c>
      <c r="B27" s="32"/>
      <c r="C27" s="32"/>
      <c r="D27" s="32"/>
      <c r="E27" s="33">
        <v>31209208.300000001</v>
      </c>
      <c r="F27" s="33">
        <v>30236220</v>
      </c>
      <c r="G27" s="33">
        <v>29642546.100000001</v>
      </c>
      <c r="H27" s="33">
        <v>28401343.600000001</v>
      </c>
      <c r="I27" s="33">
        <v>26711611.600000001</v>
      </c>
      <c r="J27" s="49">
        <f t="shared" si="2"/>
        <v>-0.14411120771685837</v>
      </c>
      <c r="K27" s="34"/>
      <c r="L27" s="35">
        <v>114.62742059999999</v>
      </c>
      <c r="M27" s="35">
        <v>111.9796405</v>
      </c>
      <c r="N27" s="35">
        <v>113.6726915</v>
      </c>
      <c r="O27" s="35">
        <v>107.68832519999999</v>
      </c>
      <c r="P27" s="35">
        <v>103.53396040000001</v>
      </c>
      <c r="Q27" s="26"/>
      <c r="R27" s="34">
        <f t="shared" ref="R27:T30" si="10">L27/E27*1000000</f>
        <v>3.6728717850878643</v>
      </c>
      <c r="S27" s="34">
        <f t="shared" si="10"/>
        <v>3.7034933764868758</v>
      </c>
      <c r="T27" s="34">
        <f t="shared" si="10"/>
        <v>3.8347816384099342</v>
      </c>
      <c r="U27" s="34">
        <f t="shared" si="1"/>
        <v>3.7916630535746902</v>
      </c>
      <c r="V27" s="34">
        <f t="shared" si="1"/>
        <v>3.8759907844721737</v>
      </c>
    </row>
    <row r="28" spans="1:24" ht="15" x14ac:dyDescent="0.35">
      <c r="A28" t="s">
        <v>50</v>
      </c>
      <c r="E28" s="23">
        <v>1408443.8</v>
      </c>
      <c r="F28" s="30">
        <v>1429931.4</v>
      </c>
      <c r="G28" s="30">
        <v>1546663.2</v>
      </c>
      <c r="H28" s="30">
        <v>1555078.4</v>
      </c>
      <c r="I28" s="30">
        <v>1370032.6</v>
      </c>
      <c r="J28" s="25">
        <f t="shared" si="2"/>
        <v>-2.7272085687763958E-2</v>
      </c>
      <c r="K28" s="19"/>
      <c r="L28" s="31">
        <v>7.9120439000000005</v>
      </c>
      <c r="M28" s="31">
        <v>8.3878281999999995</v>
      </c>
      <c r="N28" s="31">
        <v>9.4638331000000004</v>
      </c>
      <c r="O28" s="31">
        <v>9.3795020000000005</v>
      </c>
      <c r="P28" s="31">
        <v>8.1951894000000003</v>
      </c>
      <c r="R28" s="19">
        <f t="shared" si="10"/>
        <v>5.6175787063708187</v>
      </c>
      <c r="S28" s="19">
        <f t="shared" si="10"/>
        <v>5.8658955247783222</v>
      </c>
      <c r="T28" s="19">
        <f t="shared" si="10"/>
        <v>6.1188713224702056</v>
      </c>
      <c r="U28" s="19">
        <f t="shared" si="1"/>
        <v>6.0315299858836706</v>
      </c>
      <c r="V28" s="19">
        <f t="shared" si="1"/>
        <v>5.9817477335940756</v>
      </c>
    </row>
    <row r="29" spans="1:24" ht="15" x14ac:dyDescent="0.35">
      <c r="A29" t="s">
        <v>51</v>
      </c>
      <c r="E29" s="23">
        <v>10673198.6</v>
      </c>
      <c r="F29" s="30">
        <v>10606200.6</v>
      </c>
      <c r="G29" s="30">
        <v>9842478.1999999993</v>
      </c>
      <c r="H29" s="30">
        <v>9389562.8000000007</v>
      </c>
      <c r="I29" s="30">
        <v>8739989.1999999993</v>
      </c>
      <c r="J29" s="25">
        <f t="shared" si="2"/>
        <v>-0.18112746445100347</v>
      </c>
      <c r="K29" s="19"/>
      <c r="L29" s="31">
        <v>35.956100200000002</v>
      </c>
      <c r="M29" s="31">
        <v>36.4575453</v>
      </c>
      <c r="N29" s="31">
        <v>34.503514899999999</v>
      </c>
      <c r="O29" s="31">
        <v>32.794745699999993</v>
      </c>
      <c r="P29" s="31">
        <v>30.9712347</v>
      </c>
      <c r="R29" s="19">
        <f t="shared" si="10"/>
        <v>3.3688214327802357</v>
      </c>
      <c r="S29" s="19">
        <f t="shared" si="10"/>
        <v>3.4373803282581701</v>
      </c>
      <c r="T29" s="19">
        <f t="shared" si="10"/>
        <v>3.5055718894048451</v>
      </c>
      <c r="U29" s="19">
        <f t="shared" si="1"/>
        <v>3.4926807987268575</v>
      </c>
      <c r="V29" s="19">
        <f t="shared" si="1"/>
        <v>3.5436239097412163</v>
      </c>
    </row>
    <row r="30" spans="1:24" ht="15" x14ac:dyDescent="0.35">
      <c r="A30" t="s">
        <v>52</v>
      </c>
      <c r="E30" s="23">
        <v>19127564.100000001</v>
      </c>
      <c r="F30" s="30">
        <v>18200086.100000001</v>
      </c>
      <c r="G30" s="30">
        <v>18253406.399999999</v>
      </c>
      <c r="H30" s="30">
        <v>17456697.199999999</v>
      </c>
      <c r="I30" s="30">
        <v>16601589.699999999</v>
      </c>
      <c r="J30" s="25">
        <f t="shared" si="2"/>
        <v>-0.13205938753068935</v>
      </c>
      <c r="K30" s="19"/>
      <c r="L30" s="31">
        <v>70.759275299999999</v>
      </c>
      <c r="M30" s="31">
        <v>67.134264999999999</v>
      </c>
      <c r="N30" s="31">
        <v>69.705345600000001</v>
      </c>
      <c r="O30" s="31">
        <v>65.514077400000005</v>
      </c>
      <c r="P30" s="31">
        <v>64.367537799999994</v>
      </c>
      <c r="R30" s="19">
        <f t="shared" si="10"/>
        <v>3.6993354161599692</v>
      </c>
      <c r="S30" s="19">
        <f t="shared" si="10"/>
        <v>3.6886784288344656</v>
      </c>
      <c r="T30" s="19">
        <f t="shared" si="10"/>
        <v>3.8187582127136559</v>
      </c>
      <c r="U30" s="19">
        <f t="shared" si="1"/>
        <v>3.752948031887728</v>
      </c>
      <c r="V30" s="19">
        <f t="shared" si="1"/>
        <v>3.8771912186216722</v>
      </c>
    </row>
    <row r="31" spans="1:24" ht="15" x14ac:dyDescent="0.35">
      <c r="E31" s="23"/>
      <c r="F31" s="23"/>
      <c r="G31" s="23"/>
      <c r="H31" s="23"/>
      <c r="I31" s="23"/>
      <c r="J31" s="25"/>
      <c r="K31" s="19"/>
      <c r="L31" s="31"/>
      <c r="M31" s="31"/>
      <c r="N31" s="31"/>
      <c r="O31" s="31"/>
      <c r="P31" s="31"/>
      <c r="R31" s="19"/>
      <c r="S31" s="19"/>
      <c r="T31" s="19"/>
      <c r="U31" s="19"/>
      <c r="V31" s="19"/>
    </row>
    <row r="32" spans="1:24" ht="15" x14ac:dyDescent="0.35">
      <c r="A32" s="32" t="s">
        <v>115</v>
      </c>
      <c r="B32" s="32"/>
      <c r="C32" s="32"/>
      <c r="D32" s="32"/>
      <c r="E32" s="33">
        <v>990493.8</v>
      </c>
      <c r="F32" s="33">
        <v>885674.3</v>
      </c>
      <c r="G32" s="33">
        <v>894069.2</v>
      </c>
      <c r="H32" s="33">
        <v>1069003.6000000001</v>
      </c>
      <c r="I32" s="33">
        <v>1101007.2</v>
      </c>
      <c r="J32" s="49">
        <f t="shared" si="2"/>
        <v>0.11157404518836955</v>
      </c>
      <c r="K32" s="34"/>
      <c r="L32" s="35">
        <v>13.4398456</v>
      </c>
      <c r="M32" s="35">
        <v>12.3512424</v>
      </c>
      <c r="N32" s="35">
        <v>12.4452189</v>
      </c>
      <c r="O32" s="35">
        <v>14.841086599999999</v>
      </c>
      <c r="P32" s="35">
        <v>15.2505156</v>
      </c>
      <c r="Q32" s="26"/>
      <c r="R32" s="34">
        <f t="shared" ref="R32:T35" si="11">L32/E32*1000000</f>
        <v>13.568833646409496</v>
      </c>
      <c r="S32" s="34">
        <f t="shared" si="11"/>
        <v>13.945580672262929</v>
      </c>
      <c r="T32" s="34">
        <f t="shared" si="11"/>
        <v>13.919749052981583</v>
      </c>
      <c r="U32" s="34">
        <f t="shared" si="1"/>
        <v>13.883102545211257</v>
      </c>
      <c r="V32" s="34">
        <f t="shared" si="1"/>
        <v>13.85142222503177</v>
      </c>
    </row>
    <row r="33" spans="1:22" ht="15" x14ac:dyDescent="0.35">
      <c r="A33" t="s">
        <v>53</v>
      </c>
      <c r="E33" s="23">
        <v>222175.1</v>
      </c>
      <c r="F33" s="23">
        <v>213070.8</v>
      </c>
      <c r="G33" s="23">
        <v>209324.2</v>
      </c>
      <c r="H33" s="23">
        <v>192364.6</v>
      </c>
      <c r="I33" s="23">
        <v>192487.7</v>
      </c>
      <c r="J33" s="25">
        <f t="shared" si="2"/>
        <v>-0.13362163446758879</v>
      </c>
      <c r="K33" s="19"/>
      <c r="L33" s="31">
        <v>2.1303698</v>
      </c>
      <c r="M33" s="31">
        <v>2.0829564</v>
      </c>
      <c r="N33" s="31">
        <v>2.0222346</v>
      </c>
      <c r="O33" s="31">
        <v>1.8864339999999999</v>
      </c>
      <c r="P33" s="31">
        <v>1.9315593999999998</v>
      </c>
      <c r="R33" s="19">
        <f t="shared" si="11"/>
        <v>9.5886973832801239</v>
      </c>
      <c r="S33" s="19">
        <f t="shared" si="11"/>
        <v>9.7758885778811546</v>
      </c>
      <c r="T33" s="19">
        <f t="shared" si="11"/>
        <v>9.6607778747034505</v>
      </c>
      <c r="U33" s="19">
        <f t="shared" si="1"/>
        <v>9.8065548442904777</v>
      </c>
      <c r="V33" s="19">
        <f t="shared" si="1"/>
        <v>10.034715984449914</v>
      </c>
    </row>
    <row r="34" spans="1:22" ht="15" x14ac:dyDescent="0.35">
      <c r="A34" t="s">
        <v>54</v>
      </c>
      <c r="E34" s="23">
        <v>407773.4</v>
      </c>
      <c r="F34" s="23">
        <v>298486.8</v>
      </c>
      <c r="G34" s="23">
        <v>323352.3</v>
      </c>
      <c r="H34" s="23">
        <v>480957.2</v>
      </c>
      <c r="I34" s="23">
        <v>525606.69999999995</v>
      </c>
      <c r="J34" s="25">
        <f t="shared" si="2"/>
        <v>0.28896759818075402</v>
      </c>
      <c r="K34" s="19"/>
      <c r="L34" s="31">
        <v>4.4813896</v>
      </c>
      <c r="M34" s="31">
        <v>3.2050397000000004</v>
      </c>
      <c r="N34" s="31">
        <v>3.5849685</v>
      </c>
      <c r="O34" s="31">
        <v>5.4559984000000004</v>
      </c>
      <c r="P34" s="31">
        <v>5.8451572000000001</v>
      </c>
      <c r="R34" s="19">
        <f t="shared" si="11"/>
        <v>10.989901744449245</v>
      </c>
      <c r="S34" s="19">
        <f t="shared" si="11"/>
        <v>10.737626253489267</v>
      </c>
      <c r="T34" s="19">
        <f t="shared" si="11"/>
        <v>11.086881089140235</v>
      </c>
      <c r="U34" s="19">
        <f t="shared" si="1"/>
        <v>11.344041424060187</v>
      </c>
      <c r="V34" s="19">
        <f t="shared" si="1"/>
        <v>11.120781375123263</v>
      </c>
    </row>
    <row r="35" spans="1:22" ht="15" x14ac:dyDescent="0.35">
      <c r="A35" t="s">
        <v>55</v>
      </c>
      <c r="E35" s="23">
        <v>360545.4</v>
      </c>
      <c r="F35" s="23">
        <v>374114.7</v>
      </c>
      <c r="G35" s="23">
        <v>361397.6</v>
      </c>
      <c r="H35" s="23">
        <v>395683.7</v>
      </c>
      <c r="I35" s="23">
        <v>382912.8</v>
      </c>
      <c r="J35" s="25">
        <f t="shared" si="2"/>
        <v>6.2037679582099603E-2</v>
      </c>
      <c r="K35" s="19"/>
      <c r="L35" s="31">
        <v>6.8280881999999998</v>
      </c>
      <c r="M35" s="31">
        <v>7.0632453000000002</v>
      </c>
      <c r="N35" s="31">
        <v>6.8380189000000007</v>
      </c>
      <c r="O35" s="31">
        <v>7.4986582000000004</v>
      </c>
      <c r="P35" s="31">
        <v>7.4737999000000004</v>
      </c>
      <c r="R35" s="19">
        <f t="shared" si="11"/>
        <v>18.938220262968269</v>
      </c>
      <c r="S35" s="19">
        <f t="shared" si="11"/>
        <v>18.87989245009619</v>
      </c>
      <c r="T35" s="19">
        <f t="shared" si="11"/>
        <v>18.921041257606586</v>
      </c>
      <c r="U35" s="19">
        <f t="shared" si="1"/>
        <v>18.951142541378378</v>
      </c>
      <c r="V35" s="19">
        <f t="shared" si="1"/>
        <v>19.518281708002451</v>
      </c>
    </row>
    <row r="36" spans="1:22" ht="15" x14ac:dyDescent="0.35">
      <c r="E36" s="23"/>
      <c r="F36" s="23"/>
      <c r="G36" s="23"/>
      <c r="H36" s="23"/>
      <c r="I36" s="23"/>
      <c r="J36" s="25"/>
      <c r="K36" s="19"/>
      <c r="L36" s="31"/>
      <c r="M36" s="31"/>
      <c r="N36" s="31"/>
      <c r="O36" s="31"/>
      <c r="P36" s="31"/>
      <c r="R36" s="19"/>
      <c r="S36" s="19"/>
      <c r="T36" s="19"/>
      <c r="U36" s="19"/>
      <c r="V36" s="19"/>
    </row>
    <row r="37" spans="1:22" ht="15" x14ac:dyDescent="0.35">
      <c r="A37" s="32" t="s">
        <v>116</v>
      </c>
      <c r="B37" s="32"/>
      <c r="C37" s="32"/>
      <c r="D37" s="32"/>
      <c r="E37" s="33">
        <v>70320379.400000006</v>
      </c>
      <c r="F37" s="33">
        <v>71484054.5</v>
      </c>
      <c r="G37" s="33">
        <v>73067423.599999994</v>
      </c>
      <c r="H37" s="33">
        <v>74455543</v>
      </c>
      <c r="I37" s="33">
        <v>73141804.099999994</v>
      </c>
      <c r="J37" s="49">
        <f t="shared" si="2"/>
        <v>4.0122432843415323E-2</v>
      </c>
      <c r="K37" s="34"/>
      <c r="L37" s="35">
        <v>515.1282645</v>
      </c>
      <c r="M37" s="35">
        <v>529.83598380000001</v>
      </c>
      <c r="N37" s="35">
        <v>539.23154479999994</v>
      </c>
      <c r="O37" s="35">
        <v>550.59229100000005</v>
      </c>
      <c r="P37" s="35">
        <v>552.21291259999998</v>
      </c>
      <c r="Q37" s="26"/>
      <c r="R37" s="34">
        <f t="shared" ref="R37:T42" si="12">L37/E37*1000000</f>
        <v>7.3254477421093087</v>
      </c>
      <c r="S37" s="34">
        <f t="shared" si="12"/>
        <v>7.4119464474416459</v>
      </c>
      <c r="T37" s="34">
        <f t="shared" si="12"/>
        <v>7.3799173179003397</v>
      </c>
      <c r="U37" s="34">
        <f t="shared" si="1"/>
        <v>7.3949133780409078</v>
      </c>
      <c r="V37" s="34">
        <f t="shared" si="1"/>
        <v>7.5498946108166889</v>
      </c>
    </row>
    <row r="38" spans="1:22" ht="15" x14ac:dyDescent="0.35">
      <c r="A38" t="s">
        <v>56</v>
      </c>
      <c r="E38" s="23">
        <v>37819836.299999997</v>
      </c>
      <c r="F38" s="23">
        <v>37654288.399999999</v>
      </c>
      <c r="G38" s="23">
        <v>37666538.100000001</v>
      </c>
      <c r="H38" s="23">
        <v>38314208.899999999</v>
      </c>
      <c r="I38" s="23">
        <v>37626725.799999997</v>
      </c>
      <c r="J38" s="25">
        <f t="shared" si="2"/>
        <v>-5.106063877912681E-3</v>
      </c>
      <c r="K38" s="19"/>
      <c r="L38" s="31">
        <v>268.76012290000006</v>
      </c>
      <c r="M38" s="31">
        <v>271.28608260000004</v>
      </c>
      <c r="N38" s="31">
        <v>272.52030830000001</v>
      </c>
      <c r="O38" s="31">
        <v>279.77179599999999</v>
      </c>
      <c r="P38" s="31">
        <v>281.28172979999999</v>
      </c>
      <c r="R38" s="19">
        <f t="shared" si="12"/>
        <v>7.1063269752968248</v>
      </c>
      <c r="S38" s="19">
        <f t="shared" si="12"/>
        <v>7.2046530190170861</v>
      </c>
      <c r="T38" s="19">
        <f t="shared" si="12"/>
        <v>7.235077128046445</v>
      </c>
      <c r="U38" s="19">
        <f t="shared" si="1"/>
        <v>7.3020376521463293</v>
      </c>
      <c r="V38" s="19">
        <f t="shared" si="1"/>
        <v>7.4755834800805339</v>
      </c>
    </row>
    <row r="39" spans="1:22" ht="15" x14ac:dyDescent="0.35">
      <c r="A39" t="s">
        <v>57</v>
      </c>
      <c r="E39" s="23">
        <v>8272890.5</v>
      </c>
      <c r="F39" s="23">
        <v>8873839.5</v>
      </c>
      <c r="G39" s="23">
        <v>9342347.6999999993</v>
      </c>
      <c r="H39" s="23">
        <v>9927352.9000000004</v>
      </c>
      <c r="I39" s="23">
        <v>10049343.6</v>
      </c>
      <c r="J39" s="25">
        <f t="shared" si="2"/>
        <v>0.21473185218636703</v>
      </c>
      <c r="K39" s="19"/>
      <c r="L39" s="31">
        <v>63.296517700000003</v>
      </c>
      <c r="M39" s="31">
        <v>68.277000200000003</v>
      </c>
      <c r="N39" s="31">
        <v>71.4064896</v>
      </c>
      <c r="O39" s="31">
        <v>76.098654199999999</v>
      </c>
      <c r="P39" s="31">
        <v>78.561741900000001</v>
      </c>
      <c r="R39" s="19">
        <f t="shared" si="12"/>
        <v>7.6510764526618606</v>
      </c>
      <c r="S39" s="19">
        <f t="shared" si="12"/>
        <v>7.6941892176436149</v>
      </c>
      <c r="T39" s="19">
        <f t="shared" si="12"/>
        <v>7.6433132113034077</v>
      </c>
      <c r="U39" s="19">
        <f t="shared" si="1"/>
        <v>7.6655534427510874</v>
      </c>
      <c r="V39" s="19">
        <f t="shared" si="1"/>
        <v>7.8175993405181208</v>
      </c>
    </row>
    <row r="40" spans="1:22" ht="15" x14ac:dyDescent="0.35">
      <c r="A40" t="s">
        <v>58</v>
      </c>
      <c r="E40" s="23">
        <v>11620209.699999999</v>
      </c>
      <c r="F40" s="23">
        <v>12020954.199999999</v>
      </c>
      <c r="G40" s="23">
        <v>12680171.4</v>
      </c>
      <c r="H40" s="23">
        <v>12641648.6</v>
      </c>
      <c r="I40" s="23">
        <v>12300735.199999999</v>
      </c>
      <c r="J40" s="25">
        <f t="shared" si="2"/>
        <v>5.8563960338856802E-2</v>
      </c>
      <c r="K40" s="19"/>
      <c r="L40" s="31">
        <v>94.443989799999997</v>
      </c>
      <c r="M40" s="31">
        <v>97.777188099999989</v>
      </c>
      <c r="N40" s="31">
        <v>100.21778909999999</v>
      </c>
      <c r="O40" s="31">
        <v>98.306109300000003</v>
      </c>
      <c r="P40" s="31">
        <v>97.670074299999996</v>
      </c>
      <c r="R40" s="19">
        <f t="shared" si="12"/>
        <v>8.1275632917364646</v>
      </c>
      <c r="S40" s="19">
        <f t="shared" si="12"/>
        <v>8.133895735165515</v>
      </c>
      <c r="T40" s="19">
        <f t="shared" si="12"/>
        <v>7.9035042933252457</v>
      </c>
      <c r="U40" s="19">
        <f t="shared" si="1"/>
        <v>7.7763678148750319</v>
      </c>
      <c r="V40" s="19">
        <f t="shared" si="1"/>
        <v>7.9401818437649165</v>
      </c>
    </row>
    <row r="41" spans="1:22" ht="15" x14ac:dyDescent="0.35">
      <c r="A41" t="s">
        <v>59</v>
      </c>
      <c r="E41" s="23">
        <v>6845664.5999999996</v>
      </c>
      <c r="F41" s="23">
        <v>6720787.4000000004</v>
      </c>
      <c r="G41" s="23">
        <v>6820813</v>
      </c>
      <c r="H41" s="23">
        <v>6892122.4000000004</v>
      </c>
      <c r="I41" s="23">
        <v>7079893.9000000004</v>
      </c>
      <c r="J41" s="25">
        <f t="shared" si="2"/>
        <v>3.4215713694182526E-2</v>
      </c>
      <c r="K41" s="19"/>
      <c r="L41" s="31">
        <v>44.201398700000006</v>
      </c>
      <c r="M41" s="31">
        <v>43.427504299999995</v>
      </c>
      <c r="N41" s="31">
        <v>42.602125200000003</v>
      </c>
      <c r="O41" s="31">
        <v>42.9141373</v>
      </c>
      <c r="P41" s="31">
        <v>44.6559399</v>
      </c>
      <c r="R41" s="19">
        <f t="shared" si="12"/>
        <v>6.4568455048177515</v>
      </c>
      <c r="S41" s="19">
        <f t="shared" si="12"/>
        <v>6.4616691044266616</v>
      </c>
      <c r="T41" s="19">
        <f t="shared" si="12"/>
        <v>6.2459013610254379</v>
      </c>
      <c r="U41" s="19">
        <f t="shared" si="1"/>
        <v>6.2265489219982504</v>
      </c>
      <c r="V41" s="19">
        <f t="shared" si="1"/>
        <v>6.3074306664397888</v>
      </c>
    </row>
    <row r="42" spans="1:22" ht="15" x14ac:dyDescent="0.35">
      <c r="A42" t="s">
        <v>60</v>
      </c>
      <c r="E42" s="23">
        <v>5761780.0999999996</v>
      </c>
      <c r="F42" s="23">
        <v>6214184</v>
      </c>
      <c r="G42" s="23">
        <v>6557549.4000000004</v>
      </c>
      <c r="H42" s="23">
        <v>6680211.2999999998</v>
      </c>
      <c r="I42" s="23">
        <v>6085103.7999999998</v>
      </c>
      <c r="J42" s="25">
        <f t="shared" si="2"/>
        <v>5.6115244661975261E-2</v>
      </c>
      <c r="K42" s="19"/>
      <c r="L42" s="31">
        <v>44.426234700000002</v>
      </c>
      <c r="M42" s="31">
        <v>49.068216499999998</v>
      </c>
      <c r="N42" s="31">
        <v>52.484835500000003</v>
      </c>
      <c r="O42" s="31">
        <v>53.501601299999997</v>
      </c>
      <c r="P42" s="31">
        <v>50.043431399999996</v>
      </c>
      <c r="R42" s="19">
        <f t="shared" si="12"/>
        <v>7.7105050746383057</v>
      </c>
      <c r="S42" s="19">
        <f t="shared" si="12"/>
        <v>7.8961640820419854</v>
      </c>
      <c r="T42" s="19">
        <f t="shared" si="12"/>
        <v>8.0037270477901394</v>
      </c>
      <c r="U42" s="19">
        <f t="shared" si="1"/>
        <v>8.008968413918284</v>
      </c>
      <c r="V42" s="19">
        <f t="shared" si="1"/>
        <v>8.2239240356097127</v>
      </c>
    </row>
    <row r="43" spans="1:22" ht="15" x14ac:dyDescent="0.35">
      <c r="E43" s="23"/>
      <c r="F43" s="23"/>
      <c r="G43" s="23"/>
      <c r="H43" s="23"/>
      <c r="I43" s="23"/>
      <c r="J43" s="25"/>
      <c r="K43" s="19"/>
      <c r="L43" s="31"/>
      <c r="M43" s="31"/>
      <c r="N43" s="31"/>
      <c r="O43" s="31"/>
      <c r="P43" s="31"/>
      <c r="R43" s="19"/>
      <c r="S43" s="19"/>
      <c r="T43" s="19"/>
      <c r="U43" s="19"/>
      <c r="V43" s="19"/>
    </row>
    <row r="44" spans="1:22" ht="15" x14ac:dyDescent="0.35">
      <c r="A44" s="32" t="s">
        <v>117</v>
      </c>
      <c r="B44" s="32"/>
      <c r="C44" s="32"/>
      <c r="D44" s="32"/>
      <c r="E44" s="33">
        <v>16413199</v>
      </c>
      <c r="F44" s="33">
        <v>16303795.199999999</v>
      </c>
      <c r="G44" s="33">
        <v>16110341.699999999</v>
      </c>
      <c r="H44" s="33">
        <v>16314122.300000001</v>
      </c>
      <c r="I44" s="33">
        <v>16059219.1</v>
      </c>
      <c r="J44" s="49">
        <f t="shared" si="2"/>
        <v>-2.1566782928787998E-2</v>
      </c>
      <c r="K44" s="34"/>
      <c r="L44" s="35">
        <v>123.8208944</v>
      </c>
      <c r="M44" s="35">
        <v>123.96336880000001</v>
      </c>
      <c r="N44" s="35">
        <v>124.2048695</v>
      </c>
      <c r="O44" s="35">
        <v>126.5559197</v>
      </c>
      <c r="P44" s="35">
        <v>126.86348670000001</v>
      </c>
      <c r="Q44" s="26"/>
      <c r="R44" s="34">
        <f>L44/E44*1000000</f>
        <v>7.5439830102589998</v>
      </c>
      <c r="S44" s="34">
        <f>M44/F44*1000000</f>
        <v>7.6033443305274115</v>
      </c>
      <c r="T44" s="34">
        <f>N44/G44*1000000</f>
        <v>7.7096359476968761</v>
      </c>
      <c r="U44" s="34">
        <f t="shared" si="1"/>
        <v>7.7574458112282274</v>
      </c>
      <c r="V44" s="34">
        <f t="shared" si="1"/>
        <v>7.8997294893373757</v>
      </c>
    </row>
    <row r="45" spans="1:22" ht="15" x14ac:dyDescent="0.35">
      <c r="E45" s="23"/>
      <c r="F45" s="23"/>
      <c r="G45" s="23"/>
      <c r="H45" s="23"/>
      <c r="I45" s="23"/>
      <c r="J45" s="25"/>
      <c r="K45" s="19"/>
      <c r="L45" s="31"/>
      <c r="M45" s="31"/>
      <c r="N45" s="31"/>
      <c r="O45" s="31"/>
      <c r="P45" s="31"/>
      <c r="R45" s="19"/>
      <c r="S45" s="19"/>
      <c r="T45" s="19"/>
      <c r="U45" s="19"/>
      <c r="V45" s="19"/>
    </row>
    <row r="46" spans="1:22" ht="15" x14ac:dyDescent="0.35">
      <c r="A46" s="32" t="s">
        <v>118</v>
      </c>
      <c r="B46" s="32"/>
      <c r="C46" s="32"/>
      <c r="D46" s="32"/>
      <c r="E46" s="33">
        <v>20912912.900000002</v>
      </c>
      <c r="F46" s="33">
        <v>21560708.600000001</v>
      </c>
      <c r="G46" s="33">
        <v>19606836.800000001</v>
      </c>
      <c r="H46" s="33">
        <v>21754038.800000001</v>
      </c>
      <c r="I46" s="33">
        <v>23355323.899999999</v>
      </c>
      <c r="J46" s="49">
        <f t="shared" si="2"/>
        <v>0.11678961279468614</v>
      </c>
      <c r="K46" s="34"/>
      <c r="L46" s="35">
        <v>274.74741439999997</v>
      </c>
      <c r="M46" s="35">
        <v>279.67282869999997</v>
      </c>
      <c r="N46" s="35">
        <v>254.3221279</v>
      </c>
      <c r="O46" s="35">
        <v>279.89639919999996</v>
      </c>
      <c r="P46" s="35">
        <v>301.78733130000001</v>
      </c>
      <c r="Q46" s="26"/>
      <c r="R46" s="34">
        <f>L46/E46*1000000</f>
        <v>13.137692281977609</v>
      </c>
      <c r="S46" s="34">
        <f>M46/F46*1000000</f>
        <v>12.971411742005545</v>
      </c>
      <c r="T46" s="34">
        <f>N46/G46*1000000</f>
        <v>12.971094240963946</v>
      </c>
      <c r="U46" s="34">
        <f>O46/H46*1000000</f>
        <v>12.866410774260453</v>
      </c>
      <c r="V46" s="34">
        <f t="shared" ref="V45:V52" si="13">P46/I46*1000000</f>
        <v>12.921564804331402</v>
      </c>
    </row>
    <row r="47" spans="1:22" ht="15" x14ac:dyDescent="0.35">
      <c r="A47" t="s">
        <v>61</v>
      </c>
      <c r="E47" s="23">
        <v>4831684.7</v>
      </c>
      <c r="F47" s="30">
        <v>5091633.8</v>
      </c>
      <c r="G47" s="30">
        <v>4946721.3</v>
      </c>
      <c r="H47" s="30">
        <v>5818381.2999999998</v>
      </c>
      <c r="I47" s="30">
        <v>6489208.2000000002</v>
      </c>
      <c r="J47" s="25">
        <f t="shared" si="2"/>
        <v>0.34305291071662847</v>
      </c>
      <c r="K47" s="19"/>
      <c r="L47" s="31">
        <v>92.2654347</v>
      </c>
      <c r="M47" s="31">
        <v>96.480818599999992</v>
      </c>
      <c r="N47" s="31">
        <v>92.030764000000005</v>
      </c>
      <c r="O47" s="31">
        <v>104.394148</v>
      </c>
      <c r="P47" s="31">
        <v>113.1901565</v>
      </c>
      <c r="R47" s="19">
        <f t="shared" ref="R47:T52" si="14">L47/E47*1000000</f>
        <v>19.095913833119116</v>
      </c>
      <c r="S47" s="19">
        <f t="shared" si="14"/>
        <v>18.948891925416945</v>
      </c>
      <c r="T47" s="19">
        <f t="shared" si="14"/>
        <v>18.604396411012686</v>
      </c>
      <c r="U47" s="19">
        <f t="shared" ref="U47:U52" si="15">O47/H47*1000000</f>
        <v>17.94212902478564</v>
      </c>
      <c r="V47" s="19">
        <f t="shared" si="13"/>
        <v>17.442830159155626</v>
      </c>
    </row>
    <row r="48" spans="1:22" ht="15" x14ac:dyDescent="0.35">
      <c r="A48" t="s">
        <v>62</v>
      </c>
      <c r="E48" s="23">
        <v>3015333.2</v>
      </c>
      <c r="F48" s="30">
        <v>3142858.5</v>
      </c>
      <c r="G48" s="30">
        <v>2870529.8</v>
      </c>
      <c r="H48" s="30">
        <v>3041788.7</v>
      </c>
      <c r="I48" s="30">
        <v>3247356.2</v>
      </c>
      <c r="J48" s="25">
        <f t="shared" si="2"/>
        <v>7.6947715098284908E-2</v>
      </c>
      <c r="K48" s="19"/>
      <c r="L48" s="31">
        <v>29.4360383</v>
      </c>
      <c r="M48" s="31">
        <v>29.5695272</v>
      </c>
      <c r="N48" s="31">
        <v>26.612198100000001</v>
      </c>
      <c r="O48" s="31">
        <v>27.8458781</v>
      </c>
      <c r="P48" s="31">
        <v>30.158662800000002</v>
      </c>
      <c r="R48" s="19">
        <f t="shared" si="14"/>
        <v>9.7621179311128863</v>
      </c>
      <c r="S48" s="19">
        <f t="shared" si="14"/>
        <v>9.4084818645191941</v>
      </c>
      <c r="T48" s="19">
        <f t="shared" si="14"/>
        <v>9.2708315029511272</v>
      </c>
      <c r="U48" s="19">
        <f t="shared" si="15"/>
        <v>9.1544419571287108</v>
      </c>
      <c r="V48" s="19">
        <f t="shared" si="13"/>
        <v>9.2871434307083405</v>
      </c>
    </row>
    <row r="49" spans="1:22" ht="15" x14ac:dyDescent="0.35">
      <c r="A49" t="s">
        <v>63</v>
      </c>
      <c r="E49" s="23">
        <v>2295699.2999999998</v>
      </c>
      <c r="F49" s="30">
        <v>2171260.2000000002</v>
      </c>
      <c r="G49" s="30">
        <v>1770215.7</v>
      </c>
      <c r="H49" s="30">
        <v>1917020.3</v>
      </c>
      <c r="I49" s="30">
        <v>2091413</v>
      </c>
      <c r="J49" s="25">
        <f t="shared" si="2"/>
        <v>-8.8986523627027192E-2</v>
      </c>
      <c r="K49" s="19"/>
      <c r="L49" s="31">
        <v>23.653880699999998</v>
      </c>
      <c r="M49" s="31">
        <v>22.372667</v>
      </c>
      <c r="N49" s="31">
        <v>17.800089199999999</v>
      </c>
      <c r="O49" s="31">
        <v>18.946475399999997</v>
      </c>
      <c r="P49" s="31">
        <v>21.079386299999999</v>
      </c>
      <c r="R49" s="19">
        <f t="shared" si="14"/>
        <v>10.303562274031272</v>
      </c>
      <c r="S49" s="19">
        <f t="shared" si="14"/>
        <v>10.304000874699401</v>
      </c>
      <c r="T49" s="19">
        <f t="shared" si="14"/>
        <v>10.055322184748444</v>
      </c>
      <c r="U49" s="19">
        <f t="shared" si="15"/>
        <v>9.8832940892696843</v>
      </c>
      <c r="V49" s="19">
        <f t="shared" si="13"/>
        <v>10.079016578743653</v>
      </c>
    </row>
    <row r="50" spans="1:22" ht="15" x14ac:dyDescent="0.35">
      <c r="A50" t="s">
        <v>64</v>
      </c>
      <c r="E50" s="23">
        <v>870178.1</v>
      </c>
      <c r="F50" s="30">
        <v>1313981.6000000001</v>
      </c>
      <c r="G50" s="30">
        <v>1255480.8</v>
      </c>
      <c r="H50" s="30">
        <v>1430003</v>
      </c>
      <c r="I50" s="30">
        <v>1464829.6</v>
      </c>
      <c r="J50" s="25">
        <f t="shared" si="2"/>
        <v>0.68336757728101882</v>
      </c>
      <c r="K50" s="19"/>
      <c r="L50" s="31">
        <v>14.2740501</v>
      </c>
      <c r="M50" s="31">
        <v>17.636403999999999</v>
      </c>
      <c r="N50" s="31">
        <v>16.071023499999999</v>
      </c>
      <c r="O50" s="31">
        <v>18.5399292</v>
      </c>
      <c r="P50" s="31">
        <v>19.788286199999998</v>
      </c>
      <c r="R50" s="19">
        <f t="shared" si="14"/>
        <v>16.403596114404625</v>
      </c>
      <c r="S50" s="19">
        <f t="shared" si="14"/>
        <v>13.422108802741224</v>
      </c>
      <c r="T50" s="19">
        <f t="shared" si="14"/>
        <v>12.800692372197169</v>
      </c>
      <c r="U50" s="19">
        <f t="shared" si="15"/>
        <v>12.964958255332331</v>
      </c>
      <c r="V50" s="19">
        <f t="shared" si="13"/>
        <v>13.508933871898819</v>
      </c>
    </row>
    <row r="51" spans="1:22" ht="15" x14ac:dyDescent="0.35">
      <c r="A51" t="s">
        <v>65</v>
      </c>
      <c r="E51" s="23">
        <v>230585.2</v>
      </c>
      <c r="F51" s="30">
        <v>280000.59999999998</v>
      </c>
      <c r="G51" s="30">
        <v>252557.19999999998</v>
      </c>
      <c r="H51" s="30">
        <v>335200</v>
      </c>
      <c r="I51" s="30">
        <v>371212.30000000005</v>
      </c>
      <c r="J51" s="25">
        <f t="shared" si="2"/>
        <v>0.60987045135594142</v>
      </c>
      <c r="K51" s="19"/>
      <c r="L51" s="31">
        <v>3.5835335000000001</v>
      </c>
      <c r="M51" s="31">
        <v>4.4096729999999997</v>
      </c>
      <c r="N51" s="31">
        <v>4.0876172999999998</v>
      </c>
      <c r="O51" s="31">
        <v>5.1965965999999995</v>
      </c>
      <c r="P51" s="31">
        <v>5.5888635000000004</v>
      </c>
      <c r="R51" s="19">
        <f t="shared" si="14"/>
        <v>15.541038626937029</v>
      </c>
      <c r="S51" s="19">
        <f t="shared" si="14"/>
        <v>15.748798395432011</v>
      </c>
      <c r="T51" s="19">
        <f t="shared" si="14"/>
        <v>16.184916921790389</v>
      </c>
      <c r="U51" s="19">
        <f t="shared" si="15"/>
        <v>15.502973150357994</v>
      </c>
      <c r="V51" s="19">
        <f t="shared" si="13"/>
        <v>15.055706667047401</v>
      </c>
    </row>
    <row r="52" spans="1:22" ht="15" x14ac:dyDescent="0.35">
      <c r="A52" t="s">
        <v>66</v>
      </c>
      <c r="E52" s="23">
        <v>9669432.9000000004</v>
      </c>
      <c r="F52" s="30">
        <v>9560976.0999999996</v>
      </c>
      <c r="G52" s="30">
        <v>8511335.4000000004</v>
      </c>
      <c r="H52" s="30">
        <v>9211643.4000000004</v>
      </c>
      <c r="I52" s="30">
        <v>9691305</v>
      </c>
      <c r="J52" s="25">
        <f t="shared" si="2"/>
        <v>2.2619837405355447E-3</v>
      </c>
      <c r="K52" s="19"/>
      <c r="L52" s="31">
        <v>111.5344762</v>
      </c>
      <c r="M52" s="31">
        <v>109.2037368</v>
      </c>
      <c r="N52" s="31">
        <v>97.720438799999997</v>
      </c>
      <c r="O52" s="31">
        <v>104.9733695</v>
      </c>
      <c r="P52" s="31">
        <v>111.98197829999999</v>
      </c>
      <c r="R52" s="19">
        <f t="shared" si="14"/>
        <v>11.534748454586204</v>
      </c>
      <c r="S52" s="19">
        <f t="shared" si="14"/>
        <v>11.421818824544495</v>
      </c>
      <c r="T52" s="19">
        <f t="shared" si="14"/>
        <v>11.481211138736231</v>
      </c>
      <c r="U52" s="19">
        <f t="shared" si="15"/>
        <v>11.395726575781255</v>
      </c>
      <c r="V52" s="19">
        <f t="shared" si="13"/>
        <v>11.554891554852519</v>
      </c>
    </row>
    <row r="53" spans="1:22" ht="15" x14ac:dyDescent="0.35">
      <c r="E53" s="23"/>
      <c r="F53" s="23"/>
      <c r="G53" s="23"/>
      <c r="H53" s="23"/>
      <c r="I53" s="23"/>
      <c r="J53" s="23"/>
      <c r="L53" s="24"/>
      <c r="M53" s="24"/>
      <c r="N53" s="24"/>
      <c r="O53" s="24"/>
      <c r="P53" s="24"/>
    </row>
    <row r="54" spans="1:22" ht="15" x14ac:dyDescent="0.35">
      <c r="E54" s="23"/>
      <c r="F54" s="23"/>
      <c r="G54" s="23"/>
      <c r="H54" s="23"/>
      <c r="I54" s="23"/>
      <c r="J54" s="23"/>
      <c r="L54" s="24"/>
      <c r="M54" s="24"/>
      <c r="N54" s="24"/>
      <c r="O54" s="24"/>
      <c r="P54" s="24"/>
    </row>
    <row r="55" spans="1:22" ht="15" x14ac:dyDescent="0.35">
      <c r="E55" s="23"/>
      <c r="F55" s="23"/>
      <c r="G55" s="23"/>
      <c r="H55" s="23"/>
      <c r="I55" s="23"/>
      <c r="J55" s="23"/>
      <c r="L55" s="24"/>
      <c r="M55" s="24"/>
      <c r="N55" s="24"/>
      <c r="O55" s="24"/>
      <c r="P55" s="24"/>
    </row>
    <row r="56" spans="1:22" ht="15" x14ac:dyDescent="0.35">
      <c r="E56" s="23"/>
      <c r="F56" s="23"/>
      <c r="G56" s="23"/>
      <c r="H56" s="45"/>
      <c r="I56" s="45"/>
      <c r="J56" s="23"/>
      <c r="L56" s="24"/>
      <c r="M56" s="24"/>
      <c r="N56" s="24"/>
      <c r="O56" s="24"/>
      <c r="P56" s="24"/>
    </row>
    <row r="57" spans="1:22" ht="15" x14ac:dyDescent="0.35">
      <c r="E57" s="23"/>
      <c r="F57" s="23"/>
      <c r="G57" s="23"/>
      <c r="H57" s="23"/>
      <c r="I57" s="23"/>
      <c r="J57" s="23"/>
      <c r="L57" s="24"/>
      <c r="M57" s="24"/>
      <c r="N57" s="24"/>
      <c r="O57" s="24"/>
      <c r="P57" s="24"/>
    </row>
  </sheetData>
  <phoneticPr fontId="8" type="noConversion"/>
  <pageMargins left="0.7" right="0.7" top="0.78740157499999996" bottom="0.78740157499999996" header="0.3" footer="0.3"/>
  <pageSetup paperSize="9" orientation="portrait" r:id="rId1"/>
  <ignoredErrors>
    <ignoredError sqref="K19:P19 E19:I1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0:U41"/>
  <sheetViews>
    <sheetView showGridLines="0" topLeftCell="A4" zoomScale="75" zoomScaleNormal="75" workbookViewId="0">
      <selection activeCell="J43" sqref="J43"/>
    </sheetView>
  </sheetViews>
  <sheetFormatPr baseColWidth="10" defaultRowHeight="14" x14ac:dyDescent="0.3"/>
  <cols>
    <col min="1" max="1" width="25.33203125" customWidth="1"/>
    <col min="2" max="2" width="44.33203125" customWidth="1"/>
    <col min="11" max="11" width="15.5" bestFit="1" customWidth="1"/>
    <col min="12" max="12" width="16.58203125" bestFit="1" customWidth="1"/>
  </cols>
  <sheetData>
    <row r="10" spans="1:19" ht="54" customHeight="1" x14ac:dyDescent="0.3"/>
    <row r="13" spans="1:19" ht="15" x14ac:dyDescent="0.35">
      <c r="A13" s="5" t="s">
        <v>67</v>
      </c>
      <c r="B13" s="6"/>
      <c r="C13" s="7"/>
      <c r="D13" s="7"/>
      <c r="E13" s="7"/>
      <c r="F13" s="7"/>
      <c r="G13" s="7"/>
      <c r="H13" s="66"/>
      <c r="I13" s="7"/>
      <c r="J13" s="7"/>
      <c r="K13" s="7"/>
      <c r="L13" s="7"/>
      <c r="M13" s="7"/>
      <c r="O13" s="7"/>
      <c r="P13" s="7"/>
      <c r="Q13" s="7"/>
      <c r="R13" s="7"/>
      <c r="S13" s="7"/>
    </row>
    <row r="14" spans="1:19" ht="3" customHeight="1" x14ac:dyDescent="0.35">
      <c r="A14" s="10"/>
      <c r="B14" s="10"/>
      <c r="C14" s="10"/>
      <c r="D14" s="10"/>
      <c r="E14" s="10"/>
      <c r="F14" s="10"/>
      <c r="G14" s="10"/>
      <c r="H14" s="28"/>
      <c r="I14" s="10"/>
      <c r="J14" s="10"/>
      <c r="K14" s="10"/>
      <c r="L14" s="10"/>
      <c r="M14" s="10"/>
      <c r="O14" s="10"/>
      <c r="P14" s="10"/>
      <c r="Q14" s="10"/>
      <c r="R14" s="10"/>
      <c r="S14" s="10"/>
    </row>
    <row r="15" spans="1:19" ht="15" x14ac:dyDescent="0.35">
      <c r="A15" s="11" t="s">
        <v>49</v>
      </c>
      <c r="B15" s="13"/>
      <c r="C15" s="11" t="s">
        <v>68</v>
      </c>
      <c r="D15" s="11"/>
      <c r="E15" s="11"/>
      <c r="F15" s="11"/>
      <c r="G15" s="11"/>
      <c r="H15" s="67"/>
      <c r="I15" s="11" t="s">
        <v>39</v>
      </c>
      <c r="J15" s="11"/>
      <c r="K15" s="11"/>
      <c r="L15" s="11"/>
      <c r="M15" s="11"/>
      <c r="O15" s="11" t="s">
        <v>76</v>
      </c>
      <c r="P15" s="11"/>
      <c r="Q15" s="11"/>
      <c r="R15" s="11"/>
      <c r="S15" s="11"/>
    </row>
    <row r="16" spans="1:19" ht="15" x14ac:dyDescent="0.3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>
        <v>2022</v>
      </c>
      <c r="H16" s="67"/>
      <c r="I16" s="11">
        <v>2018</v>
      </c>
      <c r="J16" s="11">
        <v>2019</v>
      </c>
      <c r="K16" s="11">
        <v>2020</v>
      </c>
      <c r="L16" s="11">
        <v>2021</v>
      </c>
      <c r="M16" s="11">
        <v>2022</v>
      </c>
      <c r="O16" s="11">
        <v>2018</v>
      </c>
      <c r="P16" s="11">
        <v>2019</v>
      </c>
      <c r="Q16" s="11">
        <v>2020</v>
      </c>
      <c r="R16" s="11">
        <v>2021</v>
      </c>
      <c r="S16" s="11">
        <v>2022</v>
      </c>
    </row>
    <row r="17" spans="1:21" ht="15" x14ac:dyDescent="0.35">
      <c r="A17" s="6" t="s">
        <v>0</v>
      </c>
      <c r="B17" s="6"/>
      <c r="C17" s="9"/>
      <c r="H17" s="26"/>
    </row>
    <row r="18" spans="1:21" ht="15" x14ac:dyDescent="0.35">
      <c r="A18" s="12"/>
      <c r="B18" s="6" t="s">
        <v>2</v>
      </c>
      <c r="C18" s="18">
        <v>53.120537407982425</v>
      </c>
      <c r="D18" s="19">
        <v>52.495966205656821</v>
      </c>
      <c r="E18" s="19">
        <v>53.928757448801605</v>
      </c>
      <c r="F18" s="19">
        <v>53.59015204803643</v>
      </c>
      <c r="G18" s="19">
        <v>51.58098336587058</v>
      </c>
      <c r="H18" s="68"/>
      <c r="I18" s="19">
        <v>443.70215975450384</v>
      </c>
      <c r="J18" s="19">
        <v>444.3768090524415</v>
      </c>
      <c r="K18" s="19">
        <v>454.73740690614591</v>
      </c>
      <c r="L18" s="19">
        <v>465.91943832466325</v>
      </c>
      <c r="M18" s="19">
        <v>460.41798674554968</v>
      </c>
      <c r="O18" s="46">
        <f t="shared" ref="O18:S19" si="0">I18/C18</f>
        <v>8.3527422990232907</v>
      </c>
      <c r="P18" s="46">
        <f t="shared" si="0"/>
        <v>8.4649705714828176</v>
      </c>
      <c r="Q18" s="46">
        <f t="shared" si="0"/>
        <v>8.4321877309682201</v>
      </c>
      <c r="R18" s="46">
        <f t="shared" si="0"/>
        <v>8.6941242097433982</v>
      </c>
      <c r="S18" s="46">
        <f t="shared" si="0"/>
        <v>8.9261188271604954</v>
      </c>
      <c r="T18" s="46"/>
      <c r="U18" s="46"/>
    </row>
    <row r="19" spans="1:21" ht="15" x14ac:dyDescent="0.35">
      <c r="A19" s="6"/>
      <c r="B19" s="12" t="s">
        <v>1</v>
      </c>
      <c r="C19" s="20">
        <v>47.798812828394112</v>
      </c>
      <c r="D19" s="19">
        <v>49.712891426586779</v>
      </c>
      <c r="E19" s="19">
        <v>50.637010495639117</v>
      </c>
      <c r="F19" s="19">
        <v>50.690909624139465</v>
      </c>
      <c r="G19" s="19">
        <v>50.7997045806055</v>
      </c>
      <c r="H19" s="68"/>
      <c r="I19" s="19">
        <v>401.6794917455976</v>
      </c>
      <c r="J19" s="19">
        <v>423.36941135570311</v>
      </c>
      <c r="K19" s="19">
        <v>427.36841772776785</v>
      </c>
      <c r="L19" s="19">
        <v>445.95895769743521</v>
      </c>
      <c r="M19" s="19">
        <v>458.59075005015302</v>
      </c>
      <c r="O19" s="46">
        <f t="shared" si="0"/>
        <v>8.4035453597497387</v>
      </c>
      <c r="P19" s="46">
        <f t="shared" si="0"/>
        <v>8.5162902258644806</v>
      </c>
      <c r="Q19" s="46">
        <f t="shared" si="0"/>
        <v>8.439842983316975</v>
      </c>
      <c r="R19" s="46">
        <f t="shared" si="0"/>
        <v>8.7976120571540424</v>
      </c>
      <c r="S19" s="46">
        <f t="shared" si="0"/>
        <v>9.027429467084648</v>
      </c>
      <c r="T19" s="46"/>
      <c r="U19" s="46"/>
    </row>
    <row r="20" spans="1:21" ht="15" x14ac:dyDescent="0.35">
      <c r="A20" s="6"/>
      <c r="C20" s="9"/>
      <c r="H20" s="26"/>
      <c r="L20" s="62"/>
      <c r="M20" s="62"/>
      <c r="O20" s="46"/>
      <c r="P20" s="46"/>
      <c r="Q20" s="46"/>
      <c r="R20" s="46"/>
      <c r="S20" s="46"/>
      <c r="T20" s="46"/>
      <c r="U20" s="46"/>
    </row>
    <row r="21" spans="1:21" ht="15" x14ac:dyDescent="0.35">
      <c r="A21" s="6" t="s">
        <v>3</v>
      </c>
      <c r="B21" s="6"/>
      <c r="C21" s="9"/>
      <c r="H21" s="26"/>
      <c r="O21" s="46"/>
      <c r="P21" s="46"/>
      <c r="Q21" s="46"/>
      <c r="R21" s="46"/>
      <c r="S21" s="46"/>
      <c r="T21" s="46"/>
      <c r="U21" s="46"/>
    </row>
    <row r="22" spans="1:21" ht="15" x14ac:dyDescent="0.35">
      <c r="A22" s="6"/>
      <c r="B22" s="6" t="s">
        <v>4</v>
      </c>
      <c r="C22" s="20">
        <v>50.300242400371793</v>
      </c>
      <c r="D22" s="19">
        <v>50.643975317426808</v>
      </c>
      <c r="E22" s="19">
        <v>52.177212972280273</v>
      </c>
      <c r="F22" s="19">
        <v>51.937847021786972</v>
      </c>
      <c r="G22" s="19">
        <v>50.151483307405584</v>
      </c>
      <c r="H22" s="68"/>
      <c r="I22" s="19">
        <v>422.40047060106207</v>
      </c>
      <c r="J22" s="19">
        <v>430.33432999859127</v>
      </c>
      <c r="K22" s="19">
        <v>439.31163254784286</v>
      </c>
      <c r="L22" s="19">
        <v>450.76442762734138</v>
      </c>
      <c r="M22" s="19">
        <v>444.76525487540454</v>
      </c>
      <c r="N22" s="19"/>
      <c r="O22" s="46">
        <f t="shared" ref="O22:S23" si="1">I22/C22</f>
        <v>8.3975832012678318</v>
      </c>
      <c r="P22" s="46">
        <f t="shared" si="1"/>
        <v>8.4972462627852074</v>
      </c>
      <c r="Q22" s="46">
        <f t="shared" si="1"/>
        <v>8.4196070951745181</v>
      </c>
      <c r="R22" s="46">
        <f t="shared" si="1"/>
        <v>8.6789201608271132</v>
      </c>
      <c r="S22" s="46">
        <f t="shared" si="1"/>
        <v>8.8684366950663769</v>
      </c>
      <c r="T22" s="46"/>
      <c r="U22" s="46"/>
    </row>
    <row r="23" spans="1:21" ht="15" x14ac:dyDescent="0.35">
      <c r="A23" s="6"/>
      <c r="B23" s="6" t="s">
        <v>5</v>
      </c>
      <c r="C23" s="20">
        <v>56.078282636322548</v>
      </c>
      <c r="D23" s="19">
        <v>55.220544644132332</v>
      </c>
      <c r="E23" s="19">
        <v>54.014805054964228</v>
      </c>
      <c r="F23" s="19">
        <v>54.506423368288715</v>
      </c>
      <c r="G23" s="19">
        <v>54.121187570406263</v>
      </c>
      <c r="H23" s="68"/>
      <c r="I23" s="19">
        <v>457.04000199930869</v>
      </c>
      <c r="J23" s="19">
        <v>458.152196940105</v>
      </c>
      <c r="K23" s="19">
        <v>451.59641602338161</v>
      </c>
      <c r="L23" s="19">
        <v>473.77740502169189</v>
      </c>
      <c r="M23" s="19">
        <v>485.53953890327176</v>
      </c>
      <c r="N23" s="19"/>
      <c r="O23" s="46">
        <f t="shared" si="1"/>
        <v>8.1500356379187444</v>
      </c>
      <c r="P23" s="46">
        <f t="shared" si="1"/>
        <v>8.2967707017860377</v>
      </c>
      <c r="Q23" s="46">
        <f t="shared" si="1"/>
        <v>8.3606043854800074</v>
      </c>
      <c r="R23" s="46">
        <f t="shared" si="1"/>
        <v>8.6921389396709312</v>
      </c>
      <c r="S23" s="46">
        <f t="shared" si="1"/>
        <v>8.9713393349255917</v>
      </c>
      <c r="T23" s="46"/>
      <c r="U23" s="46"/>
    </row>
    <row r="24" spans="1:21" ht="15" hidden="1" x14ac:dyDescent="0.35">
      <c r="A24" s="6"/>
      <c r="B24" s="6"/>
      <c r="C24" s="9"/>
      <c r="H24" s="26"/>
      <c r="M24" s="65"/>
      <c r="O24" s="46"/>
      <c r="P24" s="46"/>
      <c r="Q24" s="46"/>
      <c r="R24" s="46"/>
      <c r="S24" s="46"/>
      <c r="T24" s="46"/>
      <c r="U24" s="46"/>
    </row>
    <row r="25" spans="1:21" ht="15" hidden="1" x14ac:dyDescent="0.35">
      <c r="A25" s="6" t="s">
        <v>6</v>
      </c>
      <c r="B25" s="6"/>
      <c r="C25" s="9"/>
      <c r="H25" s="26"/>
      <c r="M25" s="60"/>
      <c r="O25" s="46"/>
      <c r="P25" s="46"/>
      <c r="Q25" s="46"/>
      <c r="R25" s="46"/>
      <c r="S25" s="46"/>
      <c r="T25" s="46"/>
      <c r="U25" s="46"/>
    </row>
    <row r="26" spans="1:21" ht="15" hidden="1" x14ac:dyDescent="0.35">
      <c r="A26" s="6"/>
      <c r="B26" s="6" t="s">
        <v>8</v>
      </c>
      <c r="C26" s="18">
        <v>46.965817229483903</v>
      </c>
      <c r="D26" s="19">
        <v>47.733053113961631</v>
      </c>
      <c r="E26" s="19">
        <v>49.201371253709731</v>
      </c>
      <c r="F26" s="19">
        <v>49.363213842767124</v>
      </c>
      <c r="H26" s="26"/>
      <c r="I26" s="19">
        <v>390.99548730984361</v>
      </c>
      <c r="J26" s="19">
        <v>404.84649902099648</v>
      </c>
      <c r="K26" s="19">
        <v>413.18345749969694</v>
      </c>
      <c r="L26" s="19">
        <v>430.08136504232328</v>
      </c>
      <c r="M26" s="60"/>
      <c r="O26" s="46">
        <f t="shared" ref="O26:S28" si="2">I26/C26</f>
        <v>8.3251077139649325</v>
      </c>
      <c r="P26" s="46">
        <f t="shared" si="2"/>
        <v>8.4814708594992698</v>
      </c>
      <c r="Q26" s="46">
        <f t="shared" si="2"/>
        <v>8.3978036987849869</v>
      </c>
      <c r="R26" s="46">
        <f t="shared" si="2"/>
        <v>8.7125884147703321</v>
      </c>
      <c r="S26" s="46" t="e">
        <f t="shared" si="2"/>
        <v>#DIV/0!</v>
      </c>
      <c r="T26" s="46"/>
      <c r="U26" s="46"/>
    </row>
    <row r="27" spans="1:21" ht="15" hidden="1" x14ac:dyDescent="0.35">
      <c r="A27" s="6"/>
      <c r="B27" s="6" t="s">
        <v>37</v>
      </c>
      <c r="C27" s="18">
        <v>57.151167772644989</v>
      </c>
      <c r="D27" s="19">
        <v>56.045151731293316</v>
      </c>
      <c r="E27" s="19">
        <v>56.411862362698955</v>
      </c>
      <c r="F27" s="19">
        <v>58.82374454932927</v>
      </c>
      <c r="H27" s="26"/>
      <c r="I27" s="19">
        <v>486.42610597827127</v>
      </c>
      <c r="J27" s="19">
        <v>482.75106066311503</v>
      </c>
      <c r="K27" s="19">
        <v>477.73447896515927</v>
      </c>
      <c r="L27" s="19">
        <v>476.13591192046675</v>
      </c>
      <c r="M27" s="65"/>
      <c r="O27" s="46">
        <f t="shared" si="2"/>
        <v>8.5112190167896404</v>
      </c>
      <c r="P27" s="46">
        <f t="shared" si="2"/>
        <v>8.6136096656076422</v>
      </c>
      <c r="Q27" s="46">
        <f t="shared" si="2"/>
        <v>8.4686883034205618</v>
      </c>
      <c r="R27" s="46">
        <f t="shared" si="2"/>
        <v>8.0942808991219835</v>
      </c>
      <c r="S27" s="46" t="e">
        <f t="shared" si="2"/>
        <v>#DIV/0!</v>
      </c>
      <c r="T27" s="46"/>
      <c r="U27" s="46"/>
    </row>
    <row r="28" spans="1:21" ht="15" hidden="1" x14ac:dyDescent="0.35">
      <c r="A28" s="6"/>
      <c r="B28" s="6" t="s">
        <v>7</v>
      </c>
      <c r="C28" s="18">
        <v>59.620000000000005</v>
      </c>
      <c r="D28" s="19">
        <v>58.917937235780528</v>
      </c>
      <c r="E28" s="19">
        <v>60.944760333675461</v>
      </c>
      <c r="F28" s="19">
        <v>59.832580401278015</v>
      </c>
      <c r="G28">
        <v>56.864181163277614</v>
      </c>
      <c r="H28" s="26"/>
      <c r="I28" s="19">
        <v>498.11</v>
      </c>
      <c r="J28" s="19">
        <v>494.26046128634982</v>
      </c>
      <c r="K28" s="19">
        <v>519.934675856946</v>
      </c>
      <c r="L28" s="19">
        <v>531.60057409632248</v>
      </c>
      <c r="M28" s="65">
        <v>498.59448141427049</v>
      </c>
      <c r="O28" s="46">
        <f t="shared" si="2"/>
        <v>8.3547467292854751</v>
      </c>
      <c r="P28" s="46">
        <f t="shared" si="2"/>
        <v>8.3889641164522679</v>
      </c>
      <c r="Q28" s="46">
        <f t="shared" si="2"/>
        <v>8.5312449012889537</v>
      </c>
      <c r="R28" s="46">
        <f t="shared" si="2"/>
        <v>8.8848010654236731</v>
      </c>
      <c r="S28" s="46">
        <f t="shared" si="2"/>
        <v>8.76816426816427</v>
      </c>
      <c r="T28" s="46"/>
      <c r="U28" s="46"/>
    </row>
    <row r="29" spans="1:21" ht="15" x14ac:dyDescent="0.35">
      <c r="A29" s="6"/>
      <c r="B29" s="6"/>
      <c r="C29" s="8"/>
      <c r="H29" s="26"/>
      <c r="M29" s="65"/>
      <c r="O29" s="46"/>
      <c r="P29" s="46"/>
      <c r="Q29" s="46"/>
      <c r="R29" s="46"/>
      <c r="S29" s="46"/>
      <c r="T29" s="46"/>
      <c r="U29" s="46"/>
    </row>
    <row r="30" spans="1:21" ht="15" x14ac:dyDescent="0.35">
      <c r="A30" s="6" t="s">
        <v>9</v>
      </c>
      <c r="C30" s="8"/>
      <c r="H30" s="26"/>
      <c r="M30" s="60"/>
      <c r="O30" s="46"/>
      <c r="P30" s="46"/>
      <c r="Q30" s="46"/>
      <c r="R30" s="46"/>
      <c r="S30" s="46"/>
      <c r="T30" s="46"/>
      <c r="U30" s="46"/>
    </row>
    <row r="31" spans="1:21" ht="15" x14ac:dyDescent="0.35">
      <c r="A31" s="6"/>
      <c r="B31" s="6" t="s">
        <v>13</v>
      </c>
      <c r="C31" s="18">
        <v>47.567100417292757</v>
      </c>
      <c r="D31" s="19">
        <v>47.932403568635891</v>
      </c>
      <c r="E31" s="19">
        <v>49.057927378206109</v>
      </c>
      <c r="F31" s="19">
        <v>49.157201265093533</v>
      </c>
      <c r="G31" s="19">
        <v>48.083888852636065</v>
      </c>
      <c r="H31" s="68"/>
      <c r="I31" s="19">
        <v>410.24754725859617</v>
      </c>
      <c r="J31" s="19">
        <v>419.85400891189767</v>
      </c>
      <c r="K31" s="19">
        <v>427.99258761591216</v>
      </c>
      <c r="L31" s="19">
        <v>443.84744384529813</v>
      </c>
      <c r="M31" s="19">
        <v>443.6754778405043</v>
      </c>
      <c r="O31" s="46">
        <f t="shared" ref="O31:S34" si="3">I31/C31</f>
        <v>8.6246070006287994</v>
      </c>
      <c r="P31" s="46">
        <f t="shared" si="3"/>
        <v>8.7592938733125649</v>
      </c>
      <c r="Q31" s="46">
        <f t="shared" si="3"/>
        <v>8.7242288961038952</v>
      </c>
      <c r="R31" s="46">
        <f t="shared" si="3"/>
        <v>9.0291438979963576</v>
      </c>
      <c r="S31" s="46">
        <f t="shared" si="3"/>
        <v>9.2271130398842729</v>
      </c>
      <c r="T31" s="46"/>
      <c r="U31" s="46"/>
    </row>
    <row r="32" spans="1:21" ht="15" x14ac:dyDescent="0.35">
      <c r="A32" s="6"/>
      <c r="B32" s="6" t="s">
        <v>12</v>
      </c>
      <c r="C32" s="18">
        <v>58.803020530796189</v>
      </c>
      <c r="D32" s="19">
        <v>56.428612180777144</v>
      </c>
      <c r="E32" s="19">
        <v>58.252735565491363</v>
      </c>
      <c r="F32" s="19">
        <v>55.384307452109461</v>
      </c>
      <c r="G32" s="19">
        <v>52.39995422395819</v>
      </c>
      <c r="H32" s="68"/>
      <c r="I32" s="19">
        <v>468.12717125688533</v>
      </c>
      <c r="J32" s="19">
        <v>454.39411106460398</v>
      </c>
      <c r="K32" s="19">
        <v>466.88746744352062</v>
      </c>
      <c r="L32" s="19">
        <v>450.37077474311513</v>
      </c>
      <c r="M32" s="19">
        <v>438.86332736533734</v>
      </c>
      <c r="O32" s="46">
        <f t="shared" si="3"/>
        <v>7.9609375000000009</v>
      </c>
      <c r="P32" s="46">
        <f t="shared" si="3"/>
        <v>8.0525480514900369</v>
      </c>
      <c r="Q32" s="46">
        <f t="shared" si="3"/>
        <v>8.0148590947907774</v>
      </c>
      <c r="R32" s="46">
        <f t="shared" si="3"/>
        <v>8.1317397555715321</v>
      </c>
      <c r="S32" s="46">
        <f t="shared" si="3"/>
        <v>8.3752616555661277</v>
      </c>
      <c r="T32" s="46"/>
      <c r="U32" s="46"/>
    </row>
    <row r="33" spans="1:21" ht="15" x14ac:dyDescent="0.35">
      <c r="A33" s="6"/>
      <c r="B33" s="6" t="s">
        <v>11</v>
      </c>
      <c r="C33" s="18">
        <v>67.205794466121475</v>
      </c>
      <c r="D33" s="19">
        <v>66.97</v>
      </c>
      <c r="E33" s="19">
        <v>69.42</v>
      </c>
      <c r="F33" s="19">
        <v>68.92</v>
      </c>
      <c r="G33" s="19">
        <v>68.84</v>
      </c>
      <c r="H33" s="68"/>
      <c r="I33" s="19">
        <v>522.89825096655795</v>
      </c>
      <c r="J33" s="19">
        <v>516.44000000000005</v>
      </c>
      <c r="K33" s="19">
        <v>527.23</v>
      </c>
      <c r="L33" s="19">
        <v>556.52</v>
      </c>
      <c r="M33" s="19">
        <v>567.97</v>
      </c>
      <c r="O33" s="46">
        <f t="shared" si="3"/>
        <v>7.7805530776092766</v>
      </c>
      <c r="P33" s="46">
        <f t="shared" si="3"/>
        <v>7.7115126175899666</v>
      </c>
      <c r="Q33" s="46">
        <f t="shared" si="3"/>
        <v>7.5947853644482857</v>
      </c>
      <c r="R33" s="46">
        <f t="shared" si="3"/>
        <v>8.0748694138131167</v>
      </c>
      <c r="S33" s="46">
        <f t="shared" si="3"/>
        <v>8.2505810575246947</v>
      </c>
      <c r="T33" s="46"/>
      <c r="U33" s="46"/>
    </row>
    <row r="34" spans="1:21" ht="15" x14ac:dyDescent="0.35">
      <c r="A34" s="6"/>
      <c r="B34" s="6" t="s">
        <v>10</v>
      </c>
      <c r="C34" s="18">
        <v>84.71</v>
      </c>
      <c r="D34" s="19">
        <v>81.394959647594476</v>
      </c>
      <c r="E34" s="19">
        <v>79.859485856742481</v>
      </c>
      <c r="F34" s="19">
        <v>81.308410587284683</v>
      </c>
      <c r="G34" s="19">
        <v>71.873134689733263</v>
      </c>
      <c r="H34" s="68"/>
      <c r="I34" s="19">
        <v>607.83000000000004</v>
      </c>
      <c r="J34" s="19">
        <v>600.97938604349179</v>
      </c>
      <c r="K34" s="19">
        <v>599.01053874731156</v>
      </c>
      <c r="L34" s="19">
        <v>584.98346764374116</v>
      </c>
      <c r="M34" s="19">
        <v>562.6668208224313</v>
      </c>
      <c r="O34" s="46">
        <f t="shared" si="3"/>
        <v>7.1754220280958574</v>
      </c>
      <c r="P34" s="46">
        <f t="shared" si="3"/>
        <v>7.3834963325183365</v>
      </c>
      <c r="Q34" s="46">
        <f t="shared" si="3"/>
        <v>7.5008063515692855</v>
      </c>
      <c r="R34" s="46">
        <f t="shared" si="3"/>
        <v>7.1946243127672584</v>
      </c>
      <c r="S34" s="46">
        <f t="shared" si="3"/>
        <v>7.8286111111111119</v>
      </c>
      <c r="T34" s="46"/>
      <c r="U34" s="46"/>
    </row>
    <row r="35" spans="1:21" ht="15" x14ac:dyDescent="0.35">
      <c r="A35" s="6"/>
      <c r="C35" s="8"/>
      <c r="H35" s="26"/>
      <c r="O35" s="46"/>
      <c r="P35" s="46"/>
      <c r="Q35" s="46"/>
      <c r="R35" s="46"/>
      <c r="S35" s="46"/>
      <c r="T35" s="46"/>
      <c r="U35" s="46"/>
    </row>
    <row r="36" spans="1:21" ht="15" x14ac:dyDescent="0.35">
      <c r="A36" s="6" t="s">
        <v>14</v>
      </c>
      <c r="B36" s="6"/>
      <c r="C36" s="8"/>
      <c r="H36" s="26"/>
      <c r="O36" s="46"/>
      <c r="P36" s="46"/>
      <c r="Q36" s="46"/>
      <c r="R36" s="46"/>
      <c r="S36" s="46"/>
      <c r="T36" s="46"/>
      <c r="U36" s="46"/>
    </row>
    <row r="37" spans="1:21" ht="15" x14ac:dyDescent="0.35">
      <c r="A37" s="6"/>
      <c r="B37" s="6" t="s">
        <v>18</v>
      </c>
      <c r="C37" s="18">
        <v>36.487871498910323</v>
      </c>
      <c r="D37" s="19">
        <v>35.703193385846234</v>
      </c>
      <c r="E37" s="19">
        <v>37.079286737026834</v>
      </c>
      <c r="F37" s="19">
        <v>37.525964422233358</v>
      </c>
      <c r="G37" s="19">
        <v>34.982432421090323</v>
      </c>
      <c r="H37" s="68"/>
      <c r="I37" s="19">
        <v>277.46646631127896</v>
      </c>
      <c r="J37" s="19">
        <v>276.90973846060979</v>
      </c>
      <c r="K37" s="19">
        <v>279.59305328594604</v>
      </c>
      <c r="L37" s="19">
        <v>293.64785574028605</v>
      </c>
      <c r="M37" s="19">
        <v>289.78743460331134</v>
      </c>
      <c r="O37" s="46">
        <f t="shared" ref="O37:S40" si="4">I37/C37</f>
        <v>7.6043478260869577</v>
      </c>
      <c r="P37" s="46">
        <f t="shared" si="4"/>
        <v>7.7558815388873512</v>
      </c>
      <c r="Q37" s="46">
        <f t="shared" si="4"/>
        <v>7.5404107762069899</v>
      </c>
      <c r="R37" s="46">
        <f t="shared" si="4"/>
        <v>7.8251914444151041</v>
      </c>
      <c r="S37" s="46">
        <f t="shared" si="4"/>
        <v>8.2837988826815643</v>
      </c>
      <c r="T37" s="46"/>
      <c r="U37" s="46"/>
    </row>
    <row r="38" spans="1:21" ht="15" x14ac:dyDescent="0.35">
      <c r="A38" s="6"/>
      <c r="B38" s="6" t="s">
        <v>17</v>
      </c>
      <c r="C38" s="18">
        <v>55.263693039293351</v>
      </c>
      <c r="D38" s="19">
        <v>54.866208553284011</v>
      </c>
      <c r="E38" s="19">
        <v>55.867319737901866</v>
      </c>
      <c r="F38" s="19">
        <v>53.206320587074309</v>
      </c>
      <c r="G38" s="19">
        <v>51.778300776942423</v>
      </c>
      <c r="H38" s="68"/>
      <c r="I38" s="19">
        <v>447.08816551431198</v>
      </c>
      <c r="J38" s="19">
        <v>447.26957097799561</v>
      </c>
      <c r="K38" s="19">
        <v>449.47436540288834</v>
      </c>
      <c r="L38" s="19">
        <v>439.01928686317291</v>
      </c>
      <c r="M38" s="19">
        <v>440.74407933020467</v>
      </c>
      <c r="O38" s="46">
        <f t="shared" si="4"/>
        <v>8.0900884636215906</v>
      </c>
      <c r="P38" s="46">
        <f t="shared" si="4"/>
        <v>8.1520043533466353</v>
      </c>
      <c r="Q38" s="46">
        <f t="shared" si="4"/>
        <v>8.0453898184407269</v>
      </c>
      <c r="R38" s="46">
        <f t="shared" si="4"/>
        <v>8.2512619181155369</v>
      </c>
      <c r="S38" s="46">
        <f t="shared" si="4"/>
        <v>8.5121387283236984</v>
      </c>
      <c r="T38" s="46"/>
      <c r="U38" s="46"/>
    </row>
    <row r="39" spans="1:21" ht="15" x14ac:dyDescent="0.35">
      <c r="A39" s="6"/>
      <c r="B39" s="6" t="s">
        <v>16</v>
      </c>
      <c r="C39" s="18">
        <v>52.91704769598887</v>
      </c>
      <c r="D39" s="19">
        <v>54.309644295541347</v>
      </c>
      <c r="E39" s="19">
        <v>56.39768697757733</v>
      </c>
      <c r="F39" s="19">
        <v>55.952670630738844</v>
      </c>
      <c r="G39" s="19">
        <v>53.022369990838627</v>
      </c>
      <c r="H39" s="68"/>
      <c r="I39" s="19">
        <v>455.29815863188463</v>
      </c>
      <c r="J39" s="19">
        <v>468.92715291416698</v>
      </c>
      <c r="K39" s="19">
        <v>486.85148673533678</v>
      </c>
      <c r="L39" s="19">
        <v>498.03653391967367</v>
      </c>
      <c r="M39" s="19">
        <v>483.80419089082369</v>
      </c>
      <c r="O39" s="46">
        <f t="shared" si="4"/>
        <v>8.6039977371299265</v>
      </c>
      <c r="P39" s="46">
        <f t="shared" si="4"/>
        <v>8.6343256155825063</v>
      </c>
      <c r="Q39" s="46">
        <f t="shared" si="4"/>
        <v>8.6324725857799791</v>
      </c>
      <c r="R39" s="46">
        <f t="shared" si="4"/>
        <v>8.9010323958704163</v>
      </c>
      <c r="S39" s="46">
        <f t="shared" si="4"/>
        <v>9.1245297215951862</v>
      </c>
      <c r="T39" s="46"/>
      <c r="U39" s="46"/>
    </row>
    <row r="40" spans="1:21" ht="15" x14ac:dyDescent="0.35">
      <c r="A40" s="6"/>
      <c r="B40" s="6" t="s">
        <v>15</v>
      </c>
      <c r="C40" s="18">
        <v>56.15</v>
      </c>
      <c r="D40" s="19">
        <v>54.976553700141807</v>
      </c>
      <c r="E40" s="19">
        <v>55.760350900080198</v>
      </c>
      <c r="F40" s="19">
        <v>57.923996226709782</v>
      </c>
      <c r="G40" s="19">
        <v>58.453930286669838</v>
      </c>
      <c r="H40" s="68"/>
      <c r="I40" s="19">
        <v>488.84</v>
      </c>
      <c r="J40" s="19">
        <v>491.25242142414555</v>
      </c>
      <c r="K40" s="19">
        <v>500.39392869034157</v>
      </c>
      <c r="L40" s="19">
        <v>539.61563599618921</v>
      </c>
      <c r="M40" s="19">
        <v>550.01879298472966</v>
      </c>
      <c r="O40" s="46">
        <f t="shared" si="4"/>
        <v>8.705966162065895</v>
      </c>
      <c r="P40" s="46">
        <f t="shared" si="4"/>
        <v>8.935671451935308</v>
      </c>
      <c r="Q40" s="46">
        <f t="shared" si="4"/>
        <v>8.974009679153971</v>
      </c>
      <c r="R40" s="46">
        <f t="shared" si="4"/>
        <v>9.3159255429162346</v>
      </c>
      <c r="S40" s="46">
        <f t="shared" si="4"/>
        <v>9.4094407388404306</v>
      </c>
      <c r="T40" s="46"/>
      <c r="U40" s="46"/>
    </row>
    <row r="41" spans="1:21" x14ac:dyDescent="0.3">
      <c r="H41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0:P40"/>
  <sheetViews>
    <sheetView showGridLines="0" zoomScaleNormal="100" workbookViewId="0">
      <selection activeCell="D88" sqref="D88"/>
    </sheetView>
  </sheetViews>
  <sheetFormatPr baseColWidth="10" defaultRowHeight="14" x14ac:dyDescent="0.3"/>
  <cols>
    <col min="1" max="1" width="25.33203125" customWidth="1"/>
    <col min="2" max="2" width="44.33203125" customWidth="1"/>
  </cols>
  <sheetData>
    <row r="10" spans="1:16" ht="54" customHeight="1" x14ac:dyDescent="0.3"/>
    <row r="13" spans="1:16" ht="15" x14ac:dyDescent="0.35">
      <c r="A13" s="5" t="s">
        <v>119</v>
      </c>
      <c r="B13" s="6"/>
      <c r="C13" s="7"/>
      <c r="D13" s="7"/>
      <c r="E13" s="7"/>
      <c r="F13" s="7"/>
      <c r="G13" s="7"/>
      <c r="H13" s="7"/>
      <c r="I13" s="7"/>
      <c r="J13" s="7"/>
      <c r="K13" s="7"/>
      <c r="M13" s="7"/>
      <c r="N13" s="7"/>
      <c r="O13" s="7"/>
      <c r="P13" s="7"/>
    </row>
    <row r="14" spans="1:16" ht="3" customHeight="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10"/>
    </row>
    <row r="15" spans="1:16" ht="15" x14ac:dyDescent="0.35">
      <c r="A15" s="11" t="s">
        <v>49</v>
      </c>
      <c r="B15" s="13"/>
      <c r="C15" s="11" t="s">
        <v>68</v>
      </c>
      <c r="D15" s="11"/>
      <c r="E15" s="11"/>
      <c r="F15" s="11"/>
      <c r="G15" s="11"/>
      <c r="H15" s="11" t="s">
        <v>39</v>
      </c>
      <c r="I15" s="11"/>
      <c r="J15" s="11"/>
      <c r="K15" s="11"/>
      <c r="M15" s="11" t="s">
        <v>76</v>
      </c>
      <c r="N15" s="11"/>
      <c r="O15" s="11"/>
      <c r="P15" s="11"/>
    </row>
    <row r="16" spans="1:16" ht="15" x14ac:dyDescent="0.3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/>
      <c r="H16" s="11">
        <v>2018</v>
      </c>
      <c r="I16" s="11">
        <v>2019</v>
      </c>
      <c r="J16" s="11">
        <v>2020</v>
      </c>
      <c r="K16" s="11">
        <v>2021</v>
      </c>
      <c r="M16" s="11">
        <v>2018</v>
      </c>
      <c r="N16" s="11">
        <v>2019</v>
      </c>
      <c r="O16" s="11">
        <v>2020</v>
      </c>
      <c r="P16" s="11">
        <v>2021</v>
      </c>
    </row>
    <row r="17" spans="1:16" ht="15" x14ac:dyDescent="0.35">
      <c r="A17" s="6" t="s">
        <v>0</v>
      </c>
      <c r="B17" s="6"/>
      <c r="C17" s="9"/>
    </row>
    <row r="18" spans="1:16" ht="15" x14ac:dyDescent="0.35">
      <c r="A18" s="12"/>
      <c r="B18" s="6" t="s">
        <v>2</v>
      </c>
      <c r="C18" s="18">
        <v>28.581334371652062</v>
      </c>
      <c r="D18" s="19">
        <v>27.906088695607107</v>
      </c>
      <c r="E18" s="19">
        <v>26.984269625611251</v>
      </c>
      <c r="F18" s="19">
        <v>26.764341195917972</v>
      </c>
      <c r="G18" s="19"/>
      <c r="H18" s="19">
        <v>211.67527369008772</v>
      </c>
      <c r="I18" s="19">
        <v>210.12163824398459</v>
      </c>
      <c r="J18" s="19">
        <v>205.3159482350145</v>
      </c>
      <c r="K18" s="19">
        <v>207.1838028787154</v>
      </c>
      <c r="M18" s="19">
        <f>H18/C18</f>
        <v>7.4060668734918984</v>
      </c>
      <c r="N18" s="19">
        <f t="shared" ref="N18:P33" si="0">I18/D18</f>
        <v>7.529598308668076</v>
      </c>
      <c r="O18" s="19">
        <f t="shared" si="0"/>
        <v>7.6087272727272737</v>
      </c>
      <c r="P18" s="19">
        <f t="shared" si="0"/>
        <v>7.7410387710314552</v>
      </c>
    </row>
    <row r="19" spans="1:16" ht="15" x14ac:dyDescent="0.35">
      <c r="A19" s="6"/>
      <c r="B19" s="12" t="s">
        <v>1</v>
      </c>
      <c r="C19" s="20">
        <v>23.594595512488244</v>
      </c>
      <c r="D19" s="19">
        <v>24.907188767999298</v>
      </c>
      <c r="E19" s="19">
        <v>23.761438755654957</v>
      </c>
      <c r="F19" s="19">
        <v>24.118233758283505</v>
      </c>
      <c r="G19" s="19"/>
      <c r="H19" s="19">
        <v>177.3649221257605</v>
      </c>
      <c r="I19" s="19">
        <v>188.0684648539054</v>
      </c>
      <c r="J19" s="19">
        <v>180.41455147533563</v>
      </c>
      <c r="K19" s="19">
        <v>187.09961802433307</v>
      </c>
      <c r="M19" s="19">
        <f t="shared" ref="M19:M40" si="1">H19/C19</f>
        <v>7.5171842650103526</v>
      </c>
      <c r="N19" s="19">
        <f t="shared" si="0"/>
        <v>7.5507704464638481</v>
      </c>
      <c r="O19" s="19">
        <f t="shared" si="0"/>
        <v>7.5927452596867253</v>
      </c>
      <c r="P19" s="19">
        <f t="shared" si="0"/>
        <v>7.7576003242805021</v>
      </c>
    </row>
    <row r="20" spans="1:16" ht="15" x14ac:dyDescent="0.35">
      <c r="A20" s="6"/>
      <c r="C20" s="9"/>
    </row>
    <row r="21" spans="1:16" ht="15" x14ac:dyDescent="0.35">
      <c r="A21" s="6" t="s">
        <v>3</v>
      </c>
      <c r="B21" s="6"/>
      <c r="C21" s="9"/>
    </row>
    <row r="22" spans="1:16" ht="15" x14ac:dyDescent="0.35">
      <c r="A22" s="6"/>
      <c r="B22" s="6" t="s">
        <v>4</v>
      </c>
      <c r="C22" s="20">
        <v>26.650893394628309</v>
      </c>
      <c r="D22" s="19">
        <v>26.527978892241084</v>
      </c>
      <c r="E22" s="19">
        <v>25.652502585400995</v>
      </c>
      <c r="F22" s="19">
        <v>25.69535937027424</v>
      </c>
      <c r="G22" s="19"/>
      <c r="H22" s="19">
        <v>197.49498014283407</v>
      </c>
      <c r="I22" s="19">
        <v>199.03344873645921</v>
      </c>
      <c r="J22" s="19">
        <v>193.87654472117831</v>
      </c>
      <c r="K22" s="19">
        <v>197.28065776198022</v>
      </c>
      <c r="L22" s="19"/>
      <c r="M22" s="19">
        <f t="shared" si="1"/>
        <v>7.4104450165502032</v>
      </c>
      <c r="N22" s="19">
        <f t="shared" si="0"/>
        <v>7.5027746947835743</v>
      </c>
      <c r="O22" s="19">
        <f t="shared" si="0"/>
        <v>7.5578023655093478</v>
      </c>
      <c r="P22" s="19">
        <f t="shared" si="0"/>
        <v>7.6776765375854206</v>
      </c>
    </row>
    <row r="23" spans="1:16" ht="15" x14ac:dyDescent="0.35">
      <c r="A23" s="6"/>
      <c r="B23" s="6" t="s">
        <v>5</v>
      </c>
      <c r="C23" s="20">
        <v>29.252376261753472</v>
      </c>
      <c r="D23" s="19">
        <v>28.37162931127391</v>
      </c>
      <c r="E23" s="19">
        <v>26.611405241668123</v>
      </c>
      <c r="F23" s="19">
        <v>27.19278865408841</v>
      </c>
      <c r="G23" s="19">
        <f>F23-F22</f>
        <v>1.4974292838141707</v>
      </c>
      <c r="H23" s="19">
        <v>214.37572802842988</v>
      </c>
      <c r="I23" s="19">
        <v>214.12978823620128</v>
      </c>
      <c r="J23" s="19">
        <v>202.7212154388414</v>
      </c>
      <c r="K23" s="19">
        <v>209.48518666853295</v>
      </c>
      <c r="L23" s="19"/>
      <c r="M23" s="19">
        <f t="shared" si="1"/>
        <v>7.3284893545116585</v>
      </c>
      <c r="N23" s="19">
        <f t="shared" si="0"/>
        <v>7.547320807237301</v>
      </c>
      <c r="O23" s="19">
        <f t="shared" si="0"/>
        <v>7.6178320384757674</v>
      </c>
      <c r="P23" s="19">
        <f t="shared" si="0"/>
        <v>7.7037037037037042</v>
      </c>
    </row>
    <row r="24" spans="1:16" ht="15" x14ac:dyDescent="0.35">
      <c r="A24" s="6"/>
      <c r="B24" s="6"/>
      <c r="C24" s="9"/>
    </row>
    <row r="25" spans="1:16" ht="15" x14ac:dyDescent="0.35">
      <c r="A25" s="6" t="s">
        <v>6</v>
      </c>
      <c r="B25" s="6"/>
      <c r="C25" s="9"/>
    </row>
    <row r="26" spans="1:16" ht="15" x14ac:dyDescent="0.35">
      <c r="A26" s="6"/>
      <c r="B26" s="6" t="s">
        <v>8</v>
      </c>
      <c r="C26" s="18">
        <v>24.782714439813713</v>
      </c>
      <c r="D26" s="19">
        <v>25.217894280540552</v>
      </c>
      <c r="E26" s="19">
        <v>24.812191767029201</v>
      </c>
      <c r="F26" s="19">
        <v>24.963882221608749</v>
      </c>
      <c r="H26" s="19">
        <v>182.21736792961377</v>
      </c>
      <c r="I26" s="19">
        <v>187.22079406934546</v>
      </c>
      <c r="J26" s="19">
        <v>184.50599436131404</v>
      </c>
      <c r="K26" s="19">
        <v>190.79799878433565</v>
      </c>
      <c r="M26" s="19">
        <f t="shared" si="1"/>
        <v>7.3525992631735084</v>
      </c>
      <c r="N26" s="19">
        <f t="shared" si="0"/>
        <v>7.4241247895870046</v>
      </c>
      <c r="O26" s="19">
        <f t="shared" si="0"/>
        <v>7.4361022232017513</v>
      </c>
      <c r="P26" s="19">
        <f t="shared" si="0"/>
        <v>7.6429618234290819</v>
      </c>
    </row>
    <row r="27" spans="1:16" ht="15" x14ac:dyDescent="0.35">
      <c r="A27" s="6"/>
      <c r="B27" s="6" t="s">
        <v>37</v>
      </c>
      <c r="C27" s="18">
        <v>30.106774098827216</v>
      </c>
      <c r="D27" s="19">
        <v>29.165335053755005</v>
      </c>
      <c r="E27" s="19">
        <v>27.337911643717316</v>
      </c>
      <c r="F27" s="19">
        <v>31.919242351786789</v>
      </c>
      <c r="H27" s="19">
        <v>229.66982454867875</v>
      </c>
      <c r="I27" s="19">
        <v>226.50670040713351</v>
      </c>
      <c r="J27" s="19">
        <v>223.8458509604632</v>
      </c>
      <c r="K27" s="19">
        <v>212.77379349544128</v>
      </c>
      <c r="M27" s="19">
        <f t="shared" si="1"/>
        <v>7.6285099092574429</v>
      </c>
      <c r="N27" s="19">
        <f t="shared" si="0"/>
        <v>7.7662985866493939</v>
      </c>
      <c r="O27" s="19">
        <f t="shared" si="0"/>
        <v>8.1881108505194291</v>
      </c>
      <c r="P27" s="19">
        <f t="shared" si="0"/>
        <v>6.6660038841282381</v>
      </c>
    </row>
    <row r="28" spans="1:16" ht="15" x14ac:dyDescent="0.35">
      <c r="A28" s="6"/>
      <c r="B28" s="6" t="s">
        <v>7</v>
      </c>
      <c r="C28" s="18">
        <v>31.995867087245909</v>
      </c>
      <c r="D28" s="19">
        <v>30.876388166989216</v>
      </c>
      <c r="E28" s="19">
        <v>29.347864501965677</v>
      </c>
      <c r="F28" s="19">
        <v>29.760225289222653</v>
      </c>
      <c r="H28" s="19">
        <v>239.79025529352174</v>
      </c>
      <c r="I28" s="19">
        <v>234.2902722999975</v>
      </c>
      <c r="J28" s="19">
        <v>226.51242433191123</v>
      </c>
      <c r="K28" s="19">
        <v>235.44242490359241</v>
      </c>
      <c r="M28" s="19">
        <f t="shared" si="1"/>
        <v>7.4944134078212299</v>
      </c>
      <c r="N28" s="19">
        <f t="shared" si="0"/>
        <v>7.5880077369439078</v>
      </c>
      <c r="O28" s="19">
        <f t="shared" si="0"/>
        <v>7.7181910226122161</v>
      </c>
      <c r="P28" s="19">
        <f t="shared" si="0"/>
        <v>7.911311914323961</v>
      </c>
    </row>
    <row r="29" spans="1:16" ht="15" x14ac:dyDescent="0.35">
      <c r="A29" s="6"/>
      <c r="B29" s="6"/>
      <c r="C29" s="8"/>
    </row>
    <row r="30" spans="1:16" ht="15" x14ac:dyDescent="0.35">
      <c r="A30" s="6" t="s">
        <v>9</v>
      </c>
      <c r="C30" s="8"/>
    </row>
    <row r="31" spans="1:16" ht="15" x14ac:dyDescent="0.35">
      <c r="A31" s="6"/>
      <c r="B31" s="6" t="s">
        <v>13</v>
      </c>
      <c r="C31" s="18">
        <v>26.283633082479554</v>
      </c>
      <c r="D31" s="19">
        <v>26.463757442634201</v>
      </c>
      <c r="E31" s="19">
        <v>25.641987673098345</v>
      </c>
      <c r="F31" s="19">
        <v>25.679448514068255</v>
      </c>
      <c r="G31" s="19"/>
      <c r="H31" s="19">
        <v>197.6615480078153</v>
      </c>
      <c r="I31" s="19">
        <v>201.22848980925588</v>
      </c>
      <c r="J31" s="19">
        <v>196.67336062277602</v>
      </c>
      <c r="K31" s="19">
        <v>200.08895521524002</v>
      </c>
      <c r="M31" s="19">
        <f t="shared" si="1"/>
        <v>7.5203282357329364</v>
      </c>
      <c r="N31" s="19">
        <f t="shared" si="0"/>
        <v>7.6039273805112995</v>
      </c>
      <c r="O31" s="19">
        <f t="shared" si="0"/>
        <v>7.6699732926363966</v>
      </c>
      <c r="P31" s="19">
        <f t="shared" si="0"/>
        <v>7.791793313069908</v>
      </c>
    </row>
    <row r="32" spans="1:16" ht="15" x14ac:dyDescent="0.35">
      <c r="A32" s="6"/>
      <c r="B32" s="6" t="s">
        <v>12</v>
      </c>
      <c r="C32" s="18">
        <v>28.629652614791748</v>
      </c>
      <c r="D32" s="19">
        <v>27.979649746982844</v>
      </c>
      <c r="E32" s="19">
        <v>26.098280217597832</v>
      </c>
      <c r="F32" s="19">
        <v>24.011811938829247</v>
      </c>
      <c r="G32" s="19"/>
      <c r="H32" s="19">
        <v>211.7547469356208</v>
      </c>
      <c r="I32" s="19">
        <v>211.48626578338727</v>
      </c>
      <c r="J32" s="19">
        <v>200.13585348376603</v>
      </c>
      <c r="K32" s="19">
        <v>187.9663903062507</v>
      </c>
      <c r="M32" s="19">
        <f t="shared" si="1"/>
        <v>7.3963435667471549</v>
      </c>
      <c r="N32" s="19">
        <f t="shared" si="0"/>
        <v>7.5585744530698662</v>
      </c>
      <c r="O32" s="19">
        <f t="shared" si="0"/>
        <v>7.6685456595264947</v>
      </c>
      <c r="P32" s="19">
        <f t="shared" si="0"/>
        <v>7.8280802292263605</v>
      </c>
    </row>
    <row r="33" spans="1:16" ht="15" x14ac:dyDescent="0.35">
      <c r="A33" s="6"/>
      <c r="B33" s="6" t="s">
        <v>11</v>
      </c>
      <c r="C33" s="18">
        <v>30.367533486557274</v>
      </c>
      <c r="D33" s="19">
        <v>29.079920860215054</v>
      </c>
      <c r="E33" s="19">
        <v>28.341468338277892</v>
      </c>
      <c r="F33" s="19">
        <v>28.831706103786718</v>
      </c>
      <c r="G33" s="19"/>
      <c r="H33" s="19">
        <v>215.58159107025139</v>
      </c>
      <c r="I33" s="19">
        <v>208.90208258064516</v>
      </c>
      <c r="J33" s="19">
        <v>203.91522214305741</v>
      </c>
      <c r="K33" s="19">
        <v>218.17187288218139</v>
      </c>
      <c r="M33" s="19">
        <f t="shared" si="1"/>
        <v>7.099081364829396</v>
      </c>
      <c r="N33" s="19">
        <f t="shared" si="0"/>
        <v>7.1837225274725274</v>
      </c>
      <c r="O33" s="19">
        <f t="shared" si="0"/>
        <v>7.1949420442571137</v>
      </c>
      <c r="P33" s="19">
        <f t="shared" si="0"/>
        <v>7.5670816044260034</v>
      </c>
    </row>
    <row r="34" spans="1:16" ht="15" x14ac:dyDescent="0.35">
      <c r="A34" s="6"/>
      <c r="B34" s="6" t="s">
        <v>10</v>
      </c>
      <c r="C34" s="18">
        <v>39.715650994231304</v>
      </c>
      <c r="D34" s="19">
        <v>35.117897532832558</v>
      </c>
      <c r="E34" s="19">
        <v>32.277240427230659</v>
      </c>
      <c r="F34" s="19">
        <v>33.254562636501092</v>
      </c>
      <c r="G34" s="19"/>
      <c r="H34" s="19">
        <v>273.13131943503203</v>
      </c>
      <c r="I34" s="19">
        <v>253.04019697891152</v>
      </c>
      <c r="J34" s="19">
        <v>239.39861743954899</v>
      </c>
      <c r="K34" s="19">
        <v>240.83355862846904</v>
      </c>
      <c r="M34" s="19">
        <f t="shared" si="1"/>
        <v>6.8771709035992972</v>
      </c>
      <c r="N34" s="19">
        <f t="shared" ref="N34:N40" si="2">I34/D34</f>
        <v>7.2054483541430185</v>
      </c>
      <c r="O34" s="19">
        <f t="shared" ref="O34:O40" si="3">J34/E34</f>
        <v>7.4169481117592877</v>
      </c>
      <c r="P34" s="19">
        <f t="shared" ref="P34:P40" si="4">K34/F34</f>
        <v>7.2421207658321061</v>
      </c>
    </row>
    <row r="35" spans="1:16" ht="15" x14ac:dyDescent="0.35">
      <c r="A35" s="6"/>
      <c r="C35" s="8"/>
    </row>
    <row r="36" spans="1:16" ht="15" x14ac:dyDescent="0.35">
      <c r="A36" s="6" t="s">
        <v>14</v>
      </c>
      <c r="B36" s="6"/>
      <c r="C36" s="8"/>
    </row>
    <row r="37" spans="1:16" ht="15" x14ac:dyDescent="0.35">
      <c r="A37" s="6"/>
      <c r="B37" s="6" t="s">
        <v>18</v>
      </c>
      <c r="C37" s="18">
        <v>15.119452559598804</v>
      </c>
      <c r="D37" s="19">
        <v>14.393808999772475</v>
      </c>
      <c r="E37" s="19">
        <v>13.876826276477704</v>
      </c>
      <c r="F37" s="19">
        <v>15.09730901325908</v>
      </c>
      <c r="H37" s="19">
        <v>111.54753874580183</v>
      </c>
      <c r="I37" s="19">
        <v>109.66211644455304</v>
      </c>
      <c r="J37" s="19">
        <v>102.30720999185817</v>
      </c>
      <c r="K37" s="19">
        <v>113.07865555675714</v>
      </c>
      <c r="M37" s="19">
        <f t="shared" si="1"/>
        <v>7.3777498428661197</v>
      </c>
      <c r="N37" s="19">
        <f t="shared" si="2"/>
        <v>7.6187002652519906</v>
      </c>
      <c r="O37" s="19">
        <f t="shared" si="3"/>
        <v>7.3725222146274776</v>
      </c>
      <c r="P37" s="19">
        <f t="shared" si="4"/>
        <v>7.4899874843554439</v>
      </c>
    </row>
    <row r="38" spans="1:16" ht="15" x14ac:dyDescent="0.35">
      <c r="A38" s="6"/>
      <c r="B38" s="6" t="s">
        <v>17</v>
      </c>
      <c r="C38" s="18">
        <v>26.721781514910099</v>
      </c>
      <c r="D38" s="19">
        <v>26.300610504841192</v>
      </c>
      <c r="E38" s="19">
        <v>24.642973211960236</v>
      </c>
      <c r="F38" s="19">
        <v>23.406239151679127</v>
      </c>
      <c r="H38" s="19">
        <v>196.56377920077011</v>
      </c>
      <c r="I38" s="19">
        <v>196.955819523591</v>
      </c>
      <c r="J38" s="19">
        <v>186.50427980099428</v>
      </c>
      <c r="K38" s="19">
        <v>179.16732394115584</v>
      </c>
      <c r="M38" s="19">
        <f t="shared" si="1"/>
        <v>7.3559384164222861</v>
      </c>
      <c r="N38" s="19">
        <f t="shared" si="2"/>
        <v>7.4886405959031661</v>
      </c>
      <c r="O38" s="19">
        <f t="shared" si="3"/>
        <v>7.568253968253968</v>
      </c>
      <c r="P38" s="19">
        <f t="shared" si="4"/>
        <v>7.6546822742474907</v>
      </c>
    </row>
    <row r="39" spans="1:16" ht="15" x14ac:dyDescent="0.35">
      <c r="A39" s="6"/>
      <c r="B39" s="6" t="s">
        <v>16</v>
      </c>
      <c r="C39" s="18">
        <v>29.387270933813152</v>
      </c>
      <c r="D39" s="19">
        <v>29.886298406008503</v>
      </c>
      <c r="E39" s="19">
        <v>29.130322342967954</v>
      </c>
      <c r="F39" s="19">
        <v>28.371383655077864</v>
      </c>
      <c r="H39" s="19">
        <v>219.20403916666703</v>
      </c>
      <c r="I39" s="19">
        <v>226.01575122898834</v>
      </c>
      <c r="J39" s="19">
        <v>224.64758768156449</v>
      </c>
      <c r="K39" s="19">
        <v>221.98810494715906</v>
      </c>
      <c r="M39" s="19">
        <f t="shared" si="1"/>
        <v>7.4591492234976364</v>
      </c>
      <c r="N39" s="19">
        <f t="shared" si="2"/>
        <v>7.5625207296849082</v>
      </c>
      <c r="O39" s="19">
        <f t="shared" si="3"/>
        <v>7.7118126272912431</v>
      </c>
      <c r="P39" s="19">
        <f t="shared" si="4"/>
        <v>7.8243665393960438</v>
      </c>
    </row>
    <row r="40" spans="1:16" ht="15" x14ac:dyDescent="0.35">
      <c r="A40" s="6"/>
      <c r="B40" s="6" t="s">
        <v>15</v>
      </c>
      <c r="C40" s="18">
        <v>33.376233267308876</v>
      </c>
      <c r="D40" s="19">
        <v>32.551307163274785</v>
      </c>
      <c r="E40" s="19">
        <v>31.78572680567445</v>
      </c>
      <c r="F40" s="19">
        <v>32.970796761883939</v>
      </c>
      <c r="H40" s="19">
        <v>249.61872457343171</v>
      </c>
      <c r="I40" s="19">
        <v>244.88660050976347</v>
      </c>
      <c r="J40" s="19">
        <v>240.74284925748245</v>
      </c>
      <c r="K40" s="19">
        <v>256.96602334983629</v>
      </c>
      <c r="M40" s="19">
        <f t="shared" si="1"/>
        <v>7.478936360920228</v>
      </c>
      <c r="N40" s="19">
        <f t="shared" si="2"/>
        <v>7.5230957479351481</v>
      </c>
      <c r="O40" s="19">
        <f t="shared" si="3"/>
        <v>7.5739293529227893</v>
      </c>
      <c r="P40" s="19">
        <f t="shared" si="4"/>
        <v>7.7937462417318102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0:L40"/>
  <sheetViews>
    <sheetView showGridLines="0" topLeftCell="A4" workbookViewId="0">
      <selection activeCell="J55" sqref="J55"/>
    </sheetView>
  </sheetViews>
  <sheetFormatPr baseColWidth="10" defaultRowHeight="14" x14ac:dyDescent="0.3"/>
  <cols>
    <col min="1" max="1" width="25.33203125" customWidth="1"/>
    <col min="2" max="2" width="44.33203125" customWidth="1"/>
  </cols>
  <sheetData>
    <row r="10" spans="1:11" ht="54" customHeight="1" x14ac:dyDescent="0.3"/>
    <row r="13" spans="1:11" ht="15" x14ac:dyDescent="0.35">
      <c r="A13" s="5" t="s">
        <v>120</v>
      </c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3" customHeight="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x14ac:dyDescent="0.35">
      <c r="A15" s="11" t="s">
        <v>49</v>
      </c>
      <c r="B15" s="13"/>
      <c r="C15" s="11" t="s">
        <v>38</v>
      </c>
      <c r="D15" s="11"/>
      <c r="E15" s="11"/>
      <c r="F15" s="11"/>
      <c r="G15" s="11"/>
      <c r="H15" s="11" t="s">
        <v>39</v>
      </c>
      <c r="I15" s="11"/>
      <c r="J15" s="11"/>
      <c r="K15" s="11"/>
    </row>
    <row r="16" spans="1:11" ht="15" x14ac:dyDescent="0.3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/>
      <c r="H16" s="11">
        <v>2018</v>
      </c>
      <c r="I16" s="11">
        <v>2019</v>
      </c>
      <c r="J16" s="11">
        <v>2020</v>
      </c>
      <c r="K16" s="11">
        <v>2021</v>
      </c>
    </row>
    <row r="17" spans="1:12" ht="15" x14ac:dyDescent="0.35">
      <c r="A17" s="6" t="s">
        <v>0</v>
      </c>
      <c r="B17" s="6"/>
      <c r="C17" s="9"/>
    </row>
    <row r="18" spans="1:12" ht="15" x14ac:dyDescent="0.35">
      <c r="A18" s="12"/>
      <c r="B18" s="6" t="s">
        <v>2</v>
      </c>
      <c r="C18" s="18">
        <v>5.8432246998364192</v>
      </c>
      <c r="D18" s="19">
        <v>5.7721197931017585</v>
      </c>
      <c r="E18" s="19">
        <v>5.8035820086475374</v>
      </c>
      <c r="F18" s="19">
        <v>6.2554502372841068</v>
      </c>
      <c r="G18" s="19"/>
      <c r="H18" s="19">
        <v>71.483056432620415</v>
      </c>
      <c r="I18" s="19">
        <v>72.687345668180441</v>
      </c>
      <c r="J18" s="19">
        <v>72.983309439937358</v>
      </c>
      <c r="K18" s="19">
        <v>79.473917480510096</v>
      </c>
    </row>
    <row r="19" spans="1:12" ht="15" x14ac:dyDescent="0.35">
      <c r="A19" s="6"/>
      <c r="B19" s="12" t="s">
        <v>1</v>
      </c>
      <c r="C19" s="20">
        <v>5.346156951530336</v>
      </c>
      <c r="D19" s="19">
        <v>5.5707763258121421</v>
      </c>
      <c r="E19" s="19">
        <v>6.0324048758517099</v>
      </c>
      <c r="F19" s="19">
        <v>6.3839708242772248</v>
      </c>
      <c r="G19" s="19"/>
      <c r="H19" s="19">
        <v>66.729336419362113</v>
      </c>
      <c r="I19" s="19">
        <v>70.018099126584133</v>
      </c>
      <c r="J19" s="19">
        <v>72.556944094996581</v>
      </c>
      <c r="K19" s="19">
        <v>78.382018252780213</v>
      </c>
    </row>
    <row r="20" spans="1:12" ht="15" x14ac:dyDescent="0.35">
      <c r="A20" s="6"/>
      <c r="C20" s="9"/>
    </row>
    <row r="21" spans="1:12" ht="15" x14ac:dyDescent="0.35">
      <c r="A21" s="6" t="s">
        <v>3</v>
      </c>
      <c r="B21" s="6"/>
      <c r="C21" s="9"/>
    </row>
    <row r="22" spans="1:12" ht="15" x14ac:dyDescent="0.35">
      <c r="A22" s="6"/>
      <c r="B22" s="6" t="s">
        <v>4</v>
      </c>
      <c r="C22" s="20">
        <v>5.5525737198552987</v>
      </c>
      <c r="D22" s="19">
        <v>5.6672947719531521</v>
      </c>
      <c r="E22" s="19">
        <v>5.8038948141641775</v>
      </c>
      <c r="F22" s="19">
        <v>6.2619244232541096</v>
      </c>
      <c r="G22" s="19"/>
      <c r="H22" s="19">
        <v>68.238700597548288</v>
      </c>
      <c r="I22" s="19">
        <v>71.037576052402869</v>
      </c>
      <c r="J22" s="19">
        <v>71.683681623018131</v>
      </c>
      <c r="K22" s="19">
        <v>78.0763587046265</v>
      </c>
      <c r="L22" s="19"/>
    </row>
    <row r="23" spans="1:12" ht="15" x14ac:dyDescent="0.35">
      <c r="A23" s="6"/>
      <c r="B23" s="6" t="s">
        <v>5</v>
      </c>
      <c r="C23" s="20">
        <v>6.0869554320757899</v>
      </c>
      <c r="D23" s="19">
        <v>6.070816613962732</v>
      </c>
      <c r="E23" s="19">
        <v>5.8212844616995287</v>
      </c>
      <c r="F23" s="19">
        <v>6.0812589937976691</v>
      </c>
      <c r="G23" s="19"/>
      <c r="H23" s="19">
        <v>74.413975336541455</v>
      </c>
      <c r="I23" s="19">
        <v>75.70554176228292</v>
      </c>
      <c r="J23" s="19">
        <v>73.050134452975058</v>
      </c>
      <c r="K23" s="19">
        <v>79.112329425447598</v>
      </c>
      <c r="L23" s="19"/>
    </row>
    <row r="24" spans="1:12" ht="15" x14ac:dyDescent="0.35">
      <c r="A24" s="6"/>
      <c r="B24" s="6"/>
      <c r="C24" s="9"/>
    </row>
    <row r="25" spans="1:12" ht="15" x14ac:dyDescent="0.35">
      <c r="A25" s="6" t="s">
        <v>6</v>
      </c>
      <c r="B25" s="6"/>
      <c r="C25" s="9"/>
    </row>
    <row r="26" spans="1:12" ht="15" x14ac:dyDescent="0.35">
      <c r="A26" s="6"/>
      <c r="B26" s="6" t="s">
        <v>8</v>
      </c>
      <c r="C26" s="18">
        <v>5.5141340099371803</v>
      </c>
      <c r="D26" s="19">
        <v>5.632793600210352</v>
      </c>
      <c r="E26" s="19">
        <v>5.8117931855406786</v>
      </c>
      <c r="F26" s="19">
        <v>6.2048808709315733</v>
      </c>
      <c r="H26" s="19">
        <v>66.933107863915041</v>
      </c>
      <c r="I26" s="19">
        <v>70.3443024556274</v>
      </c>
      <c r="J26" s="19">
        <v>71.856596676055204</v>
      </c>
      <c r="K26" s="19">
        <v>77.593854826626497</v>
      </c>
    </row>
    <row r="27" spans="1:12" ht="15" x14ac:dyDescent="0.35">
      <c r="A27" s="6"/>
      <c r="B27" s="6" t="s">
        <v>37</v>
      </c>
      <c r="C27" s="18">
        <v>6.1978693459935847</v>
      </c>
      <c r="D27" s="19">
        <v>6.0006613457000695</v>
      </c>
      <c r="E27" s="19">
        <v>5.8302435769382006</v>
      </c>
      <c r="F27" s="19">
        <v>6.4132596001728723</v>
      </c>
      <c r="H27" s="19">
        <v>77.329100179655967</v>
      </c>
      <c r="I27" s="19">
        <v>77.372957523305615</v>
      </c>
      <c r="J27" s="19">
        <v>75.658522519729232</v>
      </c>
      <c r="K27" s="19">
        <v>72.609117656679544</v>
      </c>
    </row>
    <row r="28" spans="1:12" ht="15" x14ac:dyDescent="0.35">
      <c r="A28" s="6"/>
      <c r="B28" s="6" t="s">
        <v>7</v>
      </c>
      <c r="C28" s="18">
        <v>5.461405133348129</v>
      </c>
      <c r="D28" s="19">
        <v>5.5959607241896432</v>
      </c>
      <c r="E28" s="19">
        <v>6.0977941638299384</v>
      </c>
      <c r="F28" s="19">
        <v>6.2386486705906234</v>
      </c>
      <c r="H28" s="19">
        <v>68.520928322522394</v>
      </c>
      <c r="I28" s="19">
        <v>72.626646408793491</v>
      </c>
      <c r="J28" s="19">
        <v>78.162634281820118</v>
      </c>
      <c r="K28" s="19">
        <v>82.150072660848394</v>
      </c>
    </row>
    <row r="29" spans="1:12" ht="15" x14ac:dyDescent="0.35">
      <c r="A29" s="6"/>
      <c r="B29" s="6"/>
      <c r="C29" s="8"/>
    </row>
    <row r="30" spans="1:12" ht="15" x14ac:dyDescent="0.35">
      <c r="A30" s="6" t="s">
        <v>9</v>
      </c>
      <c r="C30" s="8"/>
    </row>
    <row r="31" spans="1:12" ht="15" x14ac:dyDescent="0.35">
      <c r="A31" s="6"/>
      <c r="B31" s="6" t="s">
        <v>13</v>
      </c>
      <c r="C31" s="18">
        <v>5.3690873501735874</v>
      </c>
      <c r="D31" s="19">
        <v>5.412994472755372</v>
      </c>
      <c r="E31" s="19">
        <v>5.4942068499052121</v>
      </c>
      <c r="F31" s="19">
        <v>5.8873720268256342</v>
      </c>
      <c r="G31" s="19"/>
      <c r="H31" s="19">
        <v>67.122880955630364</v>
      </c>
      <c r="I31" s="19">
        <v>69.701572662877396</v>
      </c>
      <c r="J31" s="19">
        <v>69.938021312911047</v>
      </c>
      <c r="K31" s="19">
        <v>76.407251000253439</v>
      </c>
    </row>
    <row r="32" spans="1:12" ht="15" x14ac:dyDescent="0.35">
      <c r="A32" s="6"/>
      <c r="B32" s="6" t="s">
        <v>12</v>
      </c>
      <c r="C32" s="18">
        <v>6.2597761860181587</v>
      </c>
      <c r="D32" s="19">
        <v>5.9869473413075314</v>
      </c>
      <c r="E32" s="19">
        <v>6.3096287525428458</v>
      </c>
      <c r="F32" s="19">
        <v>6.8132710052845642</v>
      </c>
      <c r="G32" s="19"/>
      <c r="H32" s="19">
        <v>74.216285841806183</v>
      </c>
      <c r="I32" s="19">
        <v>71.928760371556905</v>
      </c>
      <c r="J32" s="19">
        <v>73.653512742409035</v>
      </c>
      <c r="K32" s="19">
        <v>80.111034605033694</v>
      </c>
    </row>
    <row r="33" spans="1:11" ht="15" x14ac:dyDescent="0.35">
      <c r="A33" s="6"/>
      <c r="B33" s="6" t="s">
        <v>11</v>
      </c>
      <c r="C33" s="18">
        <v>7.3279143727617724</v>
      </c>
      <c r="D33" s="19">
        <v>7.27302301369863</v>
      </c>
      <c r="E33" s="19">
        <v>7.6659228502849928</v>
      </c>
      <c r="F33" s="19">
        <v>8.4626789452876565</v>
      </c>
      <c r="G33" s="19"/>
      <c r="H33" s="19">
        <v>85.597961943449675</v>
      </c>
      <c r="I33" s="19">
        <v>84.37490849315067</v>
      </c>
      <c r="J33" s="19">
        <v>89.340883205241994</v>
      </c>
      <c r="K33" s="19">
        <v>98.035061914502307</v>
      </c>
    </row>
    <row r="34" spans="1:11" ht="15" x14ac:dyDescent="0.35">
      <c r="A34" s="6"/>
      <c r="B34" s="6" t="s">
        <v>10</v>
      </c>
      <c r="C34" s="18">
        <v>7.6508467495330503</v>
      </c>
      <c r="D34" s="19">
        <v>7.5173297720212364</v>
      </c>
      <c r="E34" s="19">
        <v>7.266069217232614</v>
      </c>
      <c r="F34" s="19">
        <v>7.4323736189889518</v>
      </c>
      <c r="G34" s="19"/>
      <c r="H34" s="19">
        <v>88.740075992991621</v>
      </c>
      <c r="I34" s="19">
        <v>87.807134666907743</v>
      </c>
      <c r="J34" s="19">
        <v>85.710744965130672</v>
      </c>
      <c r="K34" s="19">
        <v>83.163021264170112</v>
      </c>
    </row>
    <row r="35" spans="1:11" ht="15" x14ac:dyDescent="0.35">
      <c r="A35" s="6"/>
      <c r="C35" s="8"/>
    </row>
    <row r="36" spans="1:11" ht="15" x14ac:dyDescent="0.35">
      <c r="A36" s="6" t="s">
        <v>14</v>
      </c>
      <c r="B36" s="6"/>
      <c r="C36" s="8"/>
    </row>
    <row r="37" spans="1:11" ht="15" x14ac:dyDescent="0.35">
      <c r="A37" s="6"/>
      <c r="B37" s="6" t="s">
        <v>18</v>
      </c>
      <c r="C37" s="18">
        <v>3.7209414873643172</v>
      </c>
      <c r="D37" s="19">
        <v>3.6463649550147106</v>
      </c>
      <c r="E37" s="19">
        <v>3.9127552802825103</v>
      </c>
      <c r="F37" s="19">
        <v>4.0451037070547367</v>
      </c>
      <c r="H37" s="19">
        <v>42.93657826894124</v>
      </c>
      <c r="I37" s="19">
        <v>42.122673221671093</v>
      </c>
      <c r="J37" s="19">
        <v>44.024753974521971</v>
      </c>
      <c r="K37" s="19">
        <v>47.100073933155564</v>
      </c>
    </row>
    <row r="38" spans="1:11" ht="15" x14ac:dyDescent="0.35">
      <c r="A38" s="6"/>
      <c r="B38" s="6" t="s">
        <v>17</v>
      </c>
      <c r="C38" s="18">
        <v>5.7387484355057374</v>
      </c>
      <c r="D38" s="19">
        <v>5.7012796375282448</v>
      </c>
      <c r="E38" s="19">
        <v>5.7180476401305844</v>
      </c>
      <c r="F38" s="19">
        <v>5.987121183813314</v>
      </c>
      <c r="H38" s="19">
        <v>69.315815800380264</v>
      </c>
      <c r="I38" s="19">
        <v>69.482590262290032</v>
      </c>
      <c r="J38" s="19">
        <v>69.575788142370683</v>
      </c>
      <c r="K38" s="19">
        <v>72.663161494600843</v>
      </c>
    </row>
    <row r="39" spans="1:11" ht="15" x14ac:dyDescent="0.35">
      <c r="A39" s="6"/>
      <c r="B39" s="6" t="s">
        <v>16</v>
      </c>
      <c r="C39" s="18">
        <v>5.8206747302019002</v>
      </c>
      <c r="D39" s="19">
        <v>5.9643917870466749</v>
      </c>
      <c r="E39" s="19">
        <v>6.2244157031285159</v>
      </c>
      <c r="F39" s="19">
        <v>6.7864276078312162</v>
      </c>
      <c r="H39" s="19">
        <v>72.929630443117929</v>
      </c>
      <c r="I39" s="19">
        <v>75.8781868342449</v>
      </c>
      <c r="J39" s="19">
        <v>78.237447379601477</v>
      </c>
      <c r="K39" s="19">
        <v>85.627915519116542</v>
      </c>
    </row>
    <row r="40" spans="1:11" ht="15" x14ac:dyDescent="0.35">
      <c r="A40" s="6"/>
      <c r="B40" s="6" t="s">
        <v>15</v>
      </c>
      <c r="C40" s="18">
        <v>6.822081911768044</v>
      </c>
      <c r="D40" s="19">
        <v>6.7224352259379394</v>
      </c>
      <c r="E40" s="19">
        <v>6.7181075308935139</v>
      </c>
      <c r="F40" s="19">
        <v>7.3295565238667892</v>
      </c>
      <c r="H40" s="19">
        <v>85.489821335930884</v>
      </c>
      <c r="I40" s="19">
        <v>88.317560063003882</v>
      </c>
      <c r="J40" s="19">
        <v>87.345008928126262</v>
      </c>
      <c r="K40" s="19">
        <v>97.662700172317756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D97"/>
  <sheetViews>
    <sheetView workbookViewId="0">
      <selection activeCell="C15" sqref="C15"/>
    </sheetView>
  </sheetViews>
  <sheetFormatPr baseColWidth="10" defaultRowHeight="14" x14ac:dyDescent="0.3"/>
  <cols>
    <col min="1" max="1" width="14.08203125" customWidth="1"/>
    <col min="2" max="4" width="60.58203125" customWidth="1"/>
  </cols>
  <sheetData>
    <row r="1" spans="1:4" x14ac:dyDescent="0.3">
      <c r="A1" s="69" t="s">
        <v>77</v>
      </c>
      <c r="B1" s="69"/>
      <c r="C1" s="69"/>
    </row>
    <row r="2" spans="1:4" x14ac:dyDescent="0.3">
      <c r="B2" t="s">
        <v>78</v>
      </c>
      <c r="C2" t="s">
        <v>79</v>
      </c>
      <c r="D2" t="s">
        <v>80</v>
      </c>
    </row>
    <row r="3" spans="1:4" x14ac:dyDescent="0.3">
      <c r="A3">
        <v>1</v>
      </c>
    </row>
    <row r="4" spans="1:4" x14ac:dyDescent="0.3">
      <c r="A4" s="51" t="s">
        <v>81</v>
      </c>
      <c r="B4" s="52" t="s">
        <v>87</v>
      </c>
      <c r="C4" s="52" t="s">
        <v>109</v>
      </c>
      <c r="D4" s="52" t="s">
        <v>105</v>
      </c>
    </row>
    <row r="5" spans="1:4" x14ac:dyDescent="0.3">
      <c r="A5" s="51" t="s">
        <v>82</v>
      </c>
      <c r="B5" s="52" t="s">
        <v>25</v>
      </c>
      <c r="C5" s="52" t="s">
        <v>96</v>
      </c>
      <c r="D5" s="52" t="s">
        <v>97</v>
      </c>
    </row>
    <row r="6" spans="1:4" x14ac:dyDescent="0.3">
      <c r="A6" s="51" t="s">
        <v>83</v>
      </c>
      <c r="B6" s="52" t="s">
        <v>27</v>
      </c>
      <c r="C6" s="52" t="s">
        <v>98</v>
      </c>
      <c r="D6" s="52" t="s">
        <v>99</v>
      </c>
    </row>
    <row r="7" spans="1:4" x14ac:dyDescent="0.3">
      <c r="A7" s="51" t="s">
        <v>84</v>
      </c>
      <c r="B7" s="52" t="s">
        <v>88</v>
      </c>
      <c r="C7" s="52" t="s">
        <v>88</v>
      </c>
      <c r="D7" s="52" t="s">
        <v>88</v>
      </c>
    </row>
    <row r="8" spans="1:4" x14ac:dyDescent="0.3">
      <c r="A8" s="51" t="s">
        <v>85</v>
      </c>
      <c r="B8" s="52"/>
      <c r="C8" s="52"/>
      <c r="D8" s="52"/>
    </row>
    <row r="9" spans="1:4" x14ac:dyDescent="0.3">
      <c r="A9" s="51" t="s">
        <v>86</v>
      </c>
      <c r="B9" s="52" t="s">
        <v>90</v>
      </c>
      <c r="C9" s="52" t="s">
        <v>100</v>
      </c>
      <c r="D9" s="52" t="s">
        <v>101</v>
      </c>
    </row>
    <row r="11" spans="1:4" x14ac:dyDescent="0.3">
      <c r="A11">
        <v>2</v>
      </c>
    </row>
    <row r="12" spans="1:4" x14ac:dyDescent="0.3">
      <c r="A12" s="51" t="s">
        <v>81</v>
      </c>
      <c r="B12" s="53" t="s">
        <v>87</v>
      </c>
      <c r="C12" s="52" t="s">
        <v>109</v>
      </c>
      <c r="D12" s="52" t="s">
        <v>105</v>
      </c>
    </row>
    <row r="13" spans="1:4" x14ac:dyDescent="0.3">
      <c r="A13" s="51" t="s">
        <v>82</v>
      </c>
      <c r="B13" s="52" t="s">
        <v>26</v>
      </c>
      <c r="C13" s="52" t="s">
        <v>112</v>
      </c>
      <c r="D13" s="52" t="s">
        <v>97</v>
      </c>
    </row>
    <row r="14" spans="1:4" x14ac:dyDescent="0.3">
      <c r="A14" s="51" t="s">
        <v>83</v>
      </c>
      <c r="B14" s="52" t="s">
        <v>29</v>
      </c>
      <c r="C14" s="52" t="s">
        <v>113</v>
      </c>
      <c r="D14" s="52" t="s">
        <v>99</v>
      </c>
    </row>
    <row r="15" spans="1:4" x14ac:dyDescent="0.3">
      <c r="A15" s="51" t="s">
        <v>84</v>
      </c>
      <c r="B15" s="52" t="s">
        <v>88</v>
      </c>
      <c r="C15" s="52" t="s">
        <v>88</v>
      </c>
      <c r="D15" s="52" t="s">
        <v>88</v>
      </c>
    </row>
    <row r="16" spans="1:4" x14ac:dyDescent="0.3">
      <c r="A16" s="51" t="s">
        <v>85</v>
      </c>
      <c r="B16" s="52"/>
      <c r="C16" s="52"/>
      <c r="D16" s="52"/>
    </row>
    <row r="17" spans="1:4" x14ac:dyDescent="0.3">
      <c r="A17" s="51" t="s">
        <v>86</v>
      </c>
      <c r="B17" s="52" t="s">
        <v>90</v>
      </c>
      <c r="C17" s="52" t="s">
        <v>100</v>
      </c>
      <c r="D17" s="52" t="s">
        <v>101</v>
      </c>
    </row>
    <row r="19" spans="1:4" x14ac:dyDescent="0.3">
      <c r="A19">
        <v>3</v>
      </c>
    </row>
    <row r="20" spans="1:4" x14ac:dyDescent="0.3">
      <c r="A20" s="51" t="s">
        <v>81</v>
      </c>
      <c r="B20" s="52" t="s">
        <v>89</v>
      </c>
      <c r="C20" s="52" t="s">
        <v>109</v>
      </c>
      <c r="D20" s="52" t="s">
        <v>105</v>
      </c>
    </row>
    <row r="21" spans="1:4" x14ac:dyDescent="0.3">
      <c r="A21" s="51" t="s">
        <v>82</v>
      </c>
      <c r="B21" s="52" t="s">
        <v>25</v>
      </c>
      <c r="C21" s="52" t="s">
        <v>96</v>
      </c>
      <c r="D21" s="52" t="s">
        <v>97</v>
      </c>
    </row>
    <row r="22" spans="1:4" x14ac:dyDescent="0.3">
      <c r="A22" s="51" t="s">
        <v>83</v>
      </c>
      <c r="B22" s="52" t="s">
        <v>27</v>
      </c>
      <c r="C22" s="52" t="s">
        <v>98</v>
      </c>
      <c r="D22" s="52" t="s">
        <v>99</v>
      </c>
    </row>
    <row r="23" spans="1:4" x14ac:dyDescent="0.3">
      <c r="A23" s="51" t="s">
        <v>84</v>
      </c>
      <c r="B23" s="52" t="s">
        <v>88</v>
      </c>
      <c r="C23" s="52" t="s">
        <v>88</v>
      </c>
      <c r="D23" s="52" t="s">
        <v>88</v>
      </c>
    </row>
    <row r="24" spans="1:4" x14ac:dyDescent="0.3">
      <c r="A24" s="51" t="s">
        <v>85</v>
      </c>
      <c r="B24" s="52"/>
      <c r="C24" s="52"/>
      <c r="D24" s="52"/>
    </row>
    <row r="25" spans="1:4" x14ac:dyDescent="0.3">
      <c r="A25" s="51" t="s">
        <v>86</v>
      </c>
      <c r="B25" s="52" t="s">
        <v>90</v>
      </c>
      <c r="C25" s="52" t="s">
        <v>100</v>
      </c>
      <c r="D25" s="52" t="s">
        <v>101</v>
      </c>
    </row>
    <row r="27" spans="1:4" x14ac:dyDescent="0.3">
      <c r="A27">
        <v>4</v>
      </c>
    </row>
    <row r="28" spans="1:4" x14ac:dyDescent="0.3">
      <c r="A28" s="51" t="s">
        <v>81</v>
      </c>
      <c r="B28" s="52" t="s">
        <v>92</v>
      </c>
      <c r="C28" s="52" t="s">
        <v>107</v>
      </c>
      <c r="D28" s="52" t="s">
        <v>106</v>
      </c>
    </row>
    <row r="29" spans="1:4" x14ac:dyDescent="0.3">
      <c r="A29" s="51" t="s">
        <v>82</v>
      </c>
      <c r="B29" s="52" t="s">
        <v>91</v>
      </c>
      <c r="C29" s="52" t="s">
        <v>111</v>
      </c>
      <c r="D29" s="52" t="s">
        <v>110</v>
      </c>
    </row>
    <row r="30" spans="1:4" x14ac:dyDescent="0.3">
      <c r="A30" s="51" t="s">
        <v>83</v>
      </c>
      <c r="B30" s="52" t="s">
        <v>93</v>
      </c>
      <c r="C30" s="52" t="s">
        <v>108</v>
      </c>
      <c r="D30" s="52" t="s">
        <v>102</v>
      </c>
    </row>
    <row r="31" spans="1:4" x14ac:dyDescent="0.3">
      <c r="A31" s="51" t="s">
        <v>84</v>
      </c>
      <c r="B31" s="52" t="s">
        <v>94</v>
      </c>
      <c r="C31" s="52" t="s">
        <v>94</v>
      </c>
      <c r="D31" s="52" t="s">
        <v>94</v>
      </c>
    </row>
    <row r="32" spans="1:4" x14ac:dyDescent="0.3">
      <c r="A32" s="51" t="s">
        <v>85</v>
      </c>
      <c r="B32" s="52"/>
      <c r="C32" s="52"/>
      <c r="D32" s="52"/>
    </row>
    <row r="33" spans="1:4" x14ac:dyDescent="0.3">
      <c r="A33" s="51" t="s">
        <v>86</v>
      </c>
      <c r="B33" s="52" t="s">
        <v>95</v>
      </c>
      <c r="C33" s="52" t="s">
        <v>103</v>
      </c>
      <c r="D33" s="52" t="s">
        <v>104</v>
      </c>
    </row>
    <row r="35" spans="1:4" x14ac:dyDescent="0.3">
      <c r="A35">
        <v>5</v>
      </c>
    </row>
    <row r="36" spans="1:4" x14ac:dyDescent="0.3">
      <c r="A36" s="51" t="s">
        <v>81</v>
      </c>
      <c r="B36" s="52"/>
      <c r="C36" s="52"/>
      <c r="D36" s="52"/>
    </row>
    <row r="37" spans="1:4" x14ac:dyDescent="0.3">
      <c r="A37" s="51" t="s">
        <v>82</v>
      </c>
      <c r="B37" s="52"/>
      <c r="C37" s="52"/>
      <c r="D37" s="52"/>
    </row>
    <row r="38" spans="1:4" x14ac:dyDescent="0.3">
      <c r="A38" s="51" t="s">
        <v>83</v>
      </c>
      <c r="B38" s="52"/>
      <c r="C38" s="52"/>
      <c r="D38" s="52"/>
    </row>
    <row r="39" spans="1:4" x14ac:dyDescent="0.3">
      <c r="A39" s="51" t="s">
        <v>84</v>
      </c>
      <c r="B39" s="52"/>
      <c r="C39" s="52"/>
      <c r="D39" s="52"/>
    </row>
    <row r="40" spans="1:4" x14ac:dyDescent="0.3">
      <c r="A40" s="51" t="s">
        <v>85</v>
      </c>
      <c r="B40" s="52"/>
      <c r="C40" s="52"/>
      <c r="D40" s="52"/>
    </row>
    <row r="41" spans="1:4" x14ac:dyDescent="0.3">
      <c r="A41" s="51" t="s">
        <v>86</v>
      </c>
      <c r="B41" s="52"/>
      <c r="C41" s="52"/>
      <c r="D41" s="52"/>
    </row>
    <row r="43" spans="1:4" x14ac:dyDescent="0.3">
      <c r="A43">
        <v>6</v>
      </c>
    </row>
    <row r="44" spans="1:4" x14ac:dyDescent="0.3">
      <c r="A44" s="51" t="s">
        <v>81</v>
      </c>
      <c r="B44" s="52"/>
      <c r="C44" s="52"/>
      <c r="D44" s="52"/>
    </row>
    <row r="45" spans="1:4" x14ac:dyDescent="0.3">
      <c r="A45" s="51" t="s">
        <v>82</v>
      </c>
      <c r="B45" s="52"/>
      <c r="C45" s="52"/>
      <c r="D45" s="52"/>
    </row>
    <row r="46" spans="1:4" x14ac:dyDescent="0.3">
      <c r="A46" s="51" t="s">
        <v>83</v>
      </c>
      <c r="B46" s="52"/>
      <c r="C46" s="52"/>
      <c r="D46" s="52"/>
    </row>
    <row r="47" spans="1:4" x14ac:dyDescent="0.3">
      <c r="A47" s="51" t="s">
        <v>84</v>
      </c>
      <c r="B47" s="52"/>
      <c r="C47" s="52"/>
      <c r="D47" s="52"/>
    </row>
    <row r="48" spans="1:4" x14ac:dyDescent="0.3">
      <c r="A48" s="51" t="s">
        <v>85</v>
      </c>
      <c r="B48" s="52"/>
      <c r="C48" s="52"/>
      <c r="D48" s="52"/>
    </row>
    <row r="49" spans="1:4" x14ac:dyDescent="0.3">
      <c r="A49" s="51" t="s">
        <v>86</v>
      </c>
      <c r="B49" s="52"/>
      <c r="C49" s="52"/>
      <c r="D49" s="52"/>
    </row>
    <row r="51" spans="1:4" x14ac:dyDescent="0.3">
      <c r="A51">
        <v>7</v>
      </c>
    </row>
    <row r="52" spans="1:4" x14ac:dyDescent="0.3">
      <c r="A52" s="51" t="s">
        <v>81</v>
      </c>
      <c r="B52" s="52"/>
      <c r="C52" s="52"/>
      <c r="D52" s="52"/>
    </row>
    <row r="53" spans="1:4" x14ac:dyDescent="0.3">
      <c r="A53" s="51" t="s">
        <v>82</v>
      </c>
      <c r="B53" s="52"/>
      <c r="C53" s="52"/>
      <c r="D53" s="52"/>
    </row>
    <row r="54" spans="1:4" x14ac:dyDescent="0.3">
      <c r="A54" s="51" t="s">
        <v>83</v>
      </c>
      <c r="B54" s="52"/>
      <c r="C54" s="52"/>
      <c r="D54" s="52"/>
    </row>
    <row r="55" spans="1:4" x14ac:dyDescent="0.3">
      <c r="A55" s="51" t="s">
        <v>84</v>
      </c>
      <c r="B55" s="52"/>
      <c r="C55" s="52"/>
      <c r="D55" s="52"/>
    </row>
    <row r="56" spans="1:4" x14ac:dyDescent="0.3">
      <c r="A56" s="51" t="s">
        <v>85</v>
      </c>
      <c r="B56" s="52"/>
      <c r="C56" s="52"/>
      <c r="D56" s="52"/>
    </row>
    <row r="57" spans="1:4" x14ac:dyDescent="0.3">
      <c r="A57" s="51" t="s">
        <v>86</v>
      </c>
      <c r="B57" s="52"/>
      <c r="C57" s="52"/>
      <c r="D57" s="52"/>
    </row>
    <row r="59" spans="1:4" x14ac:dyDescent="0.3">
      <c r="A59">
        <v>8</v>
      </c>
    </row>
    <row r="60" spans="1:4" x14ac:dyDescent="0.3">
      <c r="A60" s="51" t="s">
        <v>81</v>
      </c>
      <c r="B60" s="52"/>
      <c r="C60" s="52"/>
      <c r="D60" s="52"/>
    </row>
    <row r="61" spans="1:4" x14ac:dyDescent="0.3">
      <c r="A61" s="51" t="s">
        <v>82</v>
      </c>
      <c r="B61" s="52"/>
      <c r="C61" s="52"/>
      <c r="D61" s="52"/>
    </row>
    <row r="62" spans="1:4" x14ac:dyDescent="0.3">
      <c r="A62" s="51" t="s">
        <v>83</v>
      </c>
      <c r="B62" s="52"/>
      <c r="C62" s="52"/>
      <c r="D62" s="52"/>
    </row>
    <row r="63" spans="1:4" x14ac:dyDescent="0.3">
      <c r="A63" s="51" t="s">
        <v>84</v>
      </c>
      <c r="B63" s="52"/>
      <c r="C63" s="52"/>
      <c r="D63" s="52"/>
    </row>
    <row r="64" spans="1:4" x14ac:dyDescent="0.3">
      <c r="A64" s="51" t="s">
        <v>85</v>
      </c>
      <c r="B64" s="52"/>
      <c r="C64" s="52"/>
      <c r="D64" s="52"/>
    </row>
    <row r="65" spans="1:4" x14ac:dyDescent="0.3">
      <c r="A65" s="51" t="s">
        <v>86</v>
      </c>
      <c r="B65" s="52"/>
      <c r="C65" s="52"/>
      <c r="D65" s="52"/>
    </row>
    <row r="67" spans="1:4" x14ac:dyDescent="0.3">
      <c r="A67">
        <v>9</v>
      </c>
    </row>
    <row r="68" spans="1:4" x14ac:dyDescent="0.3">
      <c r="A68" s="51" t="s">
        <v>81</v>
      </c>
      <c r="B68" s="52"/>
      <c r="C68" s="52"/>
      <c r="D68" s="52"/>
    </row>
    <row r="69" spans="1:4" x14ac:dyDescent="0.3">
      <c r="A69" s="51" t="s">
        <v>82</v>
      </c>
      <c r="B69" s="52"/>
      <c r="C69" s="52"/>
      <c r="D69" s="52"/>
    </row>
    <row r="70" spans="1:4" x14ac:dyDescent="0.3">
      <c r="A70" s="51" t="s">
        <v>83</v>
      </c>
      <c r="B70" s="52"/>
      <c r="C70" s="52"/>
      <c r="D70" s="52"/>
    </row>
    <row r="71" spans="1:4" x14ac:dyDescent="0.3">
      <c r="A71" s="51" t="s">
        <v>84</v>
      </c>
      <c r="B71" s="52"/>
      <c r="C71" s="52"/>
      <c r="D71" s="52"/>
    </row>
    <row r="72" spans="1:4" x14ac:dyDescent="0.3">
      <c r="A72" s="51" t="s">
        <v>85</v>
      </c>
      <c r="B72" s="52"/>
      <c r="C72" s="52"/>
      <c r="D72" s="52"/>
    </row>
    <row r="73" spans="1:4" x14ac:dyDescent="0.3">
      <c r="A73" s="51" t="s">
        <v>86</v>
      </c>
      <c r="B73" s="52"/>
      <c r="C73" s="52"/>
      <c r="D73" s="52"/>
    </row>
    <row r="75" spans="1:4" x14ac:dyDescent="0.3">
      <c r="A75">
        <v>10</v>
      </c>
    </row>
    <row r="76" spans="1:4" x14ac:dyDescent="0.3">
      <c r="A76" s="51" t="s">
        <v>81</v>
      </c>
      <c r="B76" s="52"/>
      <c r="C76" s="52"/>
      <c r="D76" s="52"/>
    </row>
    <row r="77" spans="1:4" x14ac:dyDescent="0.3">
      <c r="A77" s="51" t="s">
        <v>82</v>
      </c>
      <c r="B77" s="52"/>
      <c r="C77" s="52"/>
      <c r="D77" s="52"/>
    </row>
    <row r="78" spans="1:4" x14ac:dyDescent="0.3">
      <c r="A78" s="51" t="s">
        <v>83</v>
      </c>
      <c r="B78" s="52"/>
      <c r="C78" s="52"/>
      <c r="D78" s="52"/>
    </row>
    <row r="79" spans="1:4" x14ac:dyDescent="0.3">
      <c r="A79" s="51" t="s">
        <v>84</v>
      </c>
      <c r="B79" s="52"/>
      <c r="C79" s="52"/>
      <c r="D79" s="52"/>
    </row>
    <row r="80" spans="1:4" x14ac:dyDescent="0.3">
      <c r="A80" s="51" t="s">
        <v>85</v>
      </c>
      <c r="B80" s="52"/>
      <c r="C80" s="52"/>
      <c r="D80" s="52"/>
    </row>
    <row r="81" spans="1:4" x14ac:dyDescent="0.3">
      <c r="A81" s="51" t="s">
        <v>86</v>
      </c>
      <c r="B81" s="52"/>
      <c r="C81" s="52"/>
      <c r="D81" s="52"/>
    </row>
    <row r="83" spans="1:4" x14ac:dyDescent="0.3">
      <c r="A83">
        <v>11</v>
      </c>
    </row>
    <row r="84" spans="1:4" x14ac:dyDescent="0.3">
      <c r="A84" s="51" t="s">
        <v>81</v>
      </c>
      <c r="B84" s="52"/>
      <c r="C84" s="52"/>
      <c r="D84" s="52"/>
    </row>
    <row r="85" spans="1:4" x14ac:dyDescent="0.3">
      <c r="A85" s="51" t="s">
        <v>82</v>
      </c>
      <c r="B85" s="52"/>
      <c r="C85" s="52"/>
      <c r="D85" s="52"/>
    </row>
    <row r="86" spans="1:4" x14ac:dyDescent="0.3">
      <c r="A86" s="51" t="s">
        <v>83</v>
      </c>
      <c r="B86" s="52"/>
      <c r="C86" s="52"/>
      <c r="D86" s="52"/>
    </row>
    <row r="87" spans="1:4" x14ac:dyDescent="0.3">
      <c r="A87" s="51" t="s">
        <v>84</v>
      </c>
      <c r="B87" s="52"/>
      <c r="C87" s="52"/>
      <c r="D87" s="52"/>
    </row>
    <row r="88" spans="1:4" x14ac:dyDescent="0.3">
      <c r="A88" s="51" t="s">
        <v>85</v>
      </c>
      <c r="B88" s="52"/>
      <c r="C88" s="52"/>
      <c r="D88" s="52"/>
    </row>
    <row r="89" spans="1:4" x14ac:dyDescent="0.3">
      <c r="A89" s="51" t="s">
        <v>86</v>
      </c>
      <c r="B89" s="52"/>
      <c r="C89" s="52"/>
      <c r="D89" s="52"/>
    </row>
    <row r="91" spans="1:4" x14ac:dyDescent="0.3">
      <c r="A91">
        <v>12</v>
      </c>
    </row>
    <row r="92" spans="1:4" x14ac:dyDescent="0.3">
      <c r="A92" s="51" t="s">
        <v>81</v>
      </c>
      <c r="B92" s="52"/>
      <c r="C92" s="52"/>
      <c r="D92" s="52"/>
    </row>
    <row r="93" spans="1:4" x14ac:dyDescent="0.3">
      <c r="A93" s="51" t="s">
        <v>82</v>
      </c>
      <c r="B93" s="52"/>
      <c r="C93" s="52"/>
      <c r="D93" s="52"/>
    </row>
    <row r="94" spans="1:4" x14ac:dyDescent="0.3">
      <c r="A94" s="51" t="s">
        <v>83</v>
      </c>
      <c r="B94" s="52"/>
      <c r="C94" s="52"/>
      <c r="D94" s="52"/>
    </row>
    <row r="95" spans="1:4" x14ac:dyDescent="0.3">
      <c r="A95" s="51" t="s">
        <v>84</v>
      </c>
      <c r="B95" s="52"/>
      <c r="C95" s="52"/>
      <c r="D95" s="52"/>
    </row>
    <row r="96" spans="1:4" x14ac:dyDescent="0.3">
      <c r="A96" s="51" t="s">
        <v>85</v>
      </c>
      <c r="B96" s="52"/>
      <c r="C96" s="52"/>
      <c r="D96" s="52"/>
    </row>
    <row r="97" spans="1:4" x14ac:dyDescent="0.3">
      <c r="A97" s="51" t="s">
        <v>86</v>
      </c>
      <c r="B97" s="52"/>
      <c r="C97" s="52"/>
      <c r="D97" s="5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216</vt:i4>
      </vt:variant>
    </vt:vector>
  </HeadingPairs>
  <TitlesOfParts>
    <vt:vector size="224" baseType="lpstr">
      <vt:lpstr>Absatz_Umsatz Brot_Backwaren</vt:lpstr>
      <vt:lpstr>monatl.Preisentw. Frischbrot</vt:lpstr>
      <vt:lpstr>monatl. Absatzentw. Frischbrot</vt:lpstr>
      <vt:lpstr>Absatz und Umsatz Frischbrot</vt:lpstr>
      <vt:lpstr>Ausgaben für Brot und Backwaren</vt:lpstr>
      <vt:lpstr>Ausgaben für Frischbrot</vt:lpstr>
      <vt:lpstr>Ausgaben für Backwaren</vt:lpstr>
      <vt:lpstr>Uebersetzung</vt:lpstr>
      <vt:lpstr>comment10d</vt:lpstr>
      <vt:lpstr>comment10f</vt:lpstr>
      <vt:lpstr>comment10i</vt:lpstr>
      <vt:lpstr>comment11d</vt:lpstr>
      <vt:lpstr>comment11f</vt:lpstr>
      <vt:lpstr>comment11i</vt:lpstr>
      <vt:lpstr>comment12d</vt:lpstr>
      <vt:lpstr>comment12f</vt:lpstr>
      <vt:lpstr>comment12i</vt:lpstr>
      <vt:lpstr>comment1d</vt:lpstr>
      <vt:lpstr>comment1f</vt:lpstr>
      <vt:lpstr>comment1i</vt:lpstr>
      <vt:lpstr>comment2d</vt:lpstr>
      <vt:lpstr>comment2f</vt:lpstr>
      <vt:lpstr>comment2i</vt:lpstr>
      <vt:lpstr>comment3d</vt:lpstr>
      <vt:lpstr>comment3f</vt:lpstr>
      <vt:lpstr>comment3i</vt:lpstr>
      <vt:lpstr>comment4d</vt:lpstr>
      <vt:lpstr>comment4f</vt:lpstr>
      <vt:lpstr>comment4i</vt:lpstr>
      <vt:lpstr>comment5d</vt:lpstr>
      <vt:lpstr>comment5f</vt:lpstr>
      <vt:lpstr>comment5i</vt:lpstr>
      <vt:lpstr>comment6d</vt:lpstr>
      <vt:lpstr>comment6f</vt:lpstr>
      <vt:lpstr>comment6i</vt:lpstr>
      <vt:lpstr>comment7d</vt:lpstr>
      <vt:lpstr>comment7f</vt:lpstr>
      <vt:lpstr>comment7i</vt:lpstr>
      <vt:lpstr>comment8d</vt:lpstr>
      <vt:lpstr>comment8f</vt:lpstr>
      <vt:lpstr>comment8i</vt:lpstr>
      <vt:lpstr>comment9d</vt:lpstr>
      <vt:lpstr>comment9f</vt:lpstr>
      <vt:lpstr>comment9i</vt:lpstr>
      <vt:lpstr>measures10d</vt:lpstr>
      <vt:lpstr>measures10f</vt:lpstr>
      <vt:lpstr>measures10i</vt:lpstr>
      <vt:lpstr>measures11d</vt:lpstr>
      <vt:lpstr>measures11f</vt:lpstr>
      <vt:lpstr>measures11i</vt:lpstr>
      <vt:lpstr>measures12d</vt:lpstr>
      <vt:lpstr>measures12f</vt:lpstr>
      <vt:lpstr>measures12i</vt:lpstr>
      <vt:lpstr>measures1d</vt:lpstr>
      <vt:lpstr>measures1f</vt:lpstr>
      <vt:lpstr>measures1i</vt:lpstr>
      <vt:lpstr>measures2d</vt:lpstr>
      <vt:lpstr>measures2f</vt:lpstr>
      <vt:lpstr>measures2i</vt:lpstr>
      <vt:lpstr>measures3d</vt:lpstr>
      <vt:lpstr>measures3f</vt:lpstr>
      <vt:lpstr>measures3i</vt:lpstr>
      <vt:lpstr>measures4d</vt:lpstr>
      <vt:lpstr>measures4f</vt:lpstr>
      <vt:lpstr>measures4i</vt:lpstr>
      <vt:lpstr>measures5d</vt:lpstr>
      <vt:lpstr>measures5f</vt:lpstr>
      <vt:lpstr>measures5i</vt:lpstr>
      <vt:lpstr>measures6d</vt:lpstr>
      <vt:lpstr>measures6f</vt:lpstr>
      <vt:lpstr>measures6i</vt:lpstr>
      <vt:lpstr>measures7d</vt:lpstr>
      <vt:lpstr>measures7f</vt:lpstr>
      <vt:lpstr>measures7i</vt:lpstr>
      <vt:lpstr>measures8d</vt:lpstr>
      <vt:lpstr>measures8f</vt:lpstr>
      <vt:lpstr>measures8i</vt:lpstr>
      <vt:lpstr>measures9d</vt:lpstr>
      <vt:lpstr>measures9f</vt:lpstr>
      <vt:lpstr>measures9i</vt:lpstr>
      <vt:lpstr>source10d</vt:lpstr>
      <vt:lpstr>source10f</vt:lpstr>
      <vt:lpstr>source10i</vt:lpstr>
      <vt:lpstr>source11d</vt:lpstr>
      <vt:lpstr>source11f</vt:lpstr>
      <vt:lpstr>source11i</vt:lpstr>
      <vt:lpstr>source12d</vt:lpstr>
      <vt:lpstr>source12f</vt:lpstr>
      <vt:lpstr>source12i</vt:lpstr>
      <vt:lpstr>source1d</vt:lpstr>
      <vt:lpstr>source1f</vt:lpstr>
      <vt:lpstr>source1i</vt:lpstr>
      <vt:lpstr>source2d</vt:lpstr>
      <vt:lpstr>source2f</vt:lpstr>
      <vt:lpstr>source2i</vt:lpstr>
      <vt:lpstr>source3d</vt:lpstr>
      <vt:lpstr>source3f</vt:lpstr>
      <vt:lpstr>source3i</vt:lpstr>
      <vt:lpstr>source4d</vt:lpstr>
      <vt:lpstr>source4f</vt:lpstr>
      <vt:lpstr>source4i</vt:lpstr>
      <vt:lpstr>source5d</vt:lpstr>
      <vt:lpstr>source5f</vt:lpstr>
      <vt:lpstr>source5i</vt:lpstr>
      <vt:lpstr>source6d</vt:lpstr>
      <vt:lpstr>source6f</vt:lpstr>
      <vt:lpstr>source6i</vt:lpstr>
      <vt:lpstr>source7d</vt:lpstr>
      <vt:lpstr>source7f</vt:lpstr>
      <vt:lpstr>source7i</vt:lpstr>
      <vt:lpstr>source8d</vt:lpstr>
      <vt:lpstr>source8f</vt:lpstr>
      <vt:lpstr>source8i</vt:lpstr>
      <vt:lpstr>source9d</vt:lpstr>
      <vt:lpstr>source9f</vt:lpstr>
      <vt:lpstr>source9i</vt:lpstr>
      <vt:lpstr>subtitle10d</vt:lpstr>
      <vt:lpstr>subtitle10f</vt:lpstr>
      <vt:lpstr>subtitle10i</vt:lpstr>
      <vt:lpstr>subtitle11d</vt:lpstr>
      <vt:lpstr>subtitle11f</vt:lpstr>
      <vt:lpstr>subtitle11i</vt:lpstr>
      <vt:lpstr>subtitle12d</vt:lpstr>
      <vt:lpstr>subtitle12f</vt:lpstr>
      <vt:lpstr>subtitle12i</vt:lpstr>
      <vt:lpstr>subtitle1d</vt:lpstr>
      <vt:lpstr>subtitle1f</vt:lpstr>
      <vt:lpstr>subtitle1i</vt:lpstr>
      <vt:lpstr>subtitle2d</vt:lpstr>
      <vt:lpstr>subtitle2f</vt:lpstr>
      <vt:lpstr>subtitle2i</vt:lpstr>
      <vt:lpstr>subtitle3d</vt:lpstr>
      <vt:lpstr>subtitle3f</vt:lpstr>
      <vt:lpstr>subtitle3i</vt:lpstr>
      <vt:lpstr>subtitle4d</vt:lpstr>
      <vt:lpstr>subtitle4f</vt:lpstr>
      <vt:lpstr>subtitle4i</vt:lpstr>
      <vt:lpstr>subtitle5d</vt:lpstr>
      <vt:lpstr>subtitle5f</vt:lpstr>
      <vt:lpstr>subtitle5i</vt:lpstr>
      <vt:lpstr>subtitle6d</vt:lpstr>
      <vt:lpstr>subtitle6f</vt:lpstr>
      <vt:lpstr>subtitle6i</vt:lpstr>
      <vt:lpstr>subtitle7d</vt:lpstr>
      <vt:lpstr>subtitle7f</vt:lpstr>
      <vt:lpstr>subtitle7i</vt:lpstr>
      <vt:lpstr>subtitle8d</vt:lpstr>
      <vt:lpstr>subtitle8f</vt:lpstr>
      <vt:lpstr>subtitle8i</vt:lpstr>
      <vt:lpstr>subtitle9d</vt:lpstr>
      <vt:lpstr>subtitle9f</vt:lpstr>
      <vt:lpstr>subtitle9i</vt:lpstr>
      <vt:lpstr>title10d</vt:lpstr>
      <vt:lpstr>title10f</vt:lpstr>
      <vt:lpstr>title10i</vt:lpstr>
      <vt:lpstr>title11d</vt:lpstr>
      <vt:lpstr>title11f</vt:lpstr>
      <vt:lpstr>title11i</vt:lpstr>
      <vt:lpstr>title12d</vt:lpstr>
      <vt:lpstr>title12f</vt:lpstr>
      <vt:lpstr>title12i</vt:lpstr>
      <vt:lpstr>title1d</vt:lpstr>
      <vt:lpstr>title1f</vt:lpstr>
      <vt:lpstr>title1i</vt:lpstr>
      <vt:lpstr>title2d</vt:lpstr>
      <vt:lpstr>title2f</vt:lpstr>
      <vt:lpstr>title2i</vt:lpstr>
      <vt:lpstr>title3d</vt:lpstr>
      <vt:lpstr>title3f</vt:lpstr>
      <vt:lpstr>title3i</vt:lpstr>
      <vt:lpstr>title4d</vt:lpstr>
      <vt:lpstr>title4f</vt:lpstr>
      <vt:lpstr>title4i</vt:lpstr>
      <vt:lpstr>title5d</vt:lpstr>
      <vt:lpstr>title5f</vt:lpstr>
      <vt:lpstr>title5i</vt:lpstr>
      <vt:lpstr>title6d</vt:lpstr>
      <vt:lpstr>title6f</vt:lpstr>
      <vt:lpstr>title6i</vt:lpstr>
      <vt:lpstr>title7d</vt:lpstr>
      <vt:lpstr>title7f</vt:lpstr>
      <vt:lpstr>title7i</vt:lpstr>
      <vt:lpstr>title8d</vt:lpstr>
      <vt:lpstr>title8f</vt:lpstr>
      <vt:lpstr>title8i</vt:lpstr>
      <vt:lpstr>title9d</vt:lpstr>
      <vt:lpstr>title9f</vt:lpstr>
      <vt:lpstr>title9i</vt:lpstr>
      <vt:lpstr>years10d</vt:lpstr>
      <vt:lpstr>years10f</vt:lpstr>
      <vt:lpstr>years10i</vt:lpstr>
      <vt:lpstr>years11d</vt:lpstr>
      <vt:lpstr>years11f</vt:lpstr>
      <vt:lpstr>years11i</vt:lpstr>
      <vt:lpstr>years12d</vt:lpstr>
      <vt:lpstr>years12f</vt:lpstr>
      <vt:lpstr>years12i</vt:lpstr>
      <vt:lpstr>years1d</vt:lpstr>
      <vt:lpstr>years1f</vt:lpstr>
      <vt:lpstr>years1i</vt:lpstr>
      <vt:lpstr>years2d</vt:lpstr>
      <vt:lpstr>years2f</vt:lpstr>
      <vt:lpstr>years2i</vt:lpstr>
      <vt:lpstr>years3d</vt:lpstr>
      <vt:lpstr>years3f</vt:lpstr>
      <vt:lpstr>years3i</vt:lpstr>
      <vt:lpstr>years4d</vt:lpstr>
      <vt:lpstr>years4f</vt:lpstr>
      <vt:lpstr>years4i</vt:lpstr>
      <vt:lpstr>years5d</vt:lpstr>
      <vt:lpstr>years5f</vt:lpstr>
      <vt:lpstr>years5i</vt:lpstr>
      <vt:lpstr>years6d</vt:lpstr>
      <vt:lpstr>years6f</vt:lpstr>
      <vt:lpstr>years6i</vt:lpstr>
      <vt:lpstr>years7d</vt:lpstr>
      <vt:lpstr>years7f</vt:lpstr>
      <vt:lpstr>years7i</vt:lpstr>
      <vt:lpstr>years8d</vt:lpstr>
      <vt:lpstr>years8f</vt:lpstr>
      <vt:lpstr>years8i</vt:lpstr>
      <vt:lpstr>years9d</vt:lpstr>
      <vt:lpstr>years9f</vt:lpstr>
      <vt:lpstr>years9i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 Andrea BLW</dc:creator>
  <cp:lastModifiedBy>Scherer Andrea BLW</cp:lastModifiedBy>
  <dcterms:created xsi:type="dcterms:W3CDTF">2022-03-21T14:48:59Z</dcterms:created>
  <dcterms:modified xsi:type="dcterms:W3CDTF">2023-06-14T07:33:12Z</dcterms:modified>
</cp:coreProperties>
</file>