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251" windowWidth="25440" windowHeight="11190" tabRatio="756" activeTab="1"/>
  </bookViews>
  <sheets>
    <sheet name="0 Einleitung, Anleitung" sheetId="1" r:id="rId1"/>
    <sheet name="1 Sammelstelle - Jahr" sheetId="2" r:id="rId2"/>
    <sheet name="2 franko Mühle - Monat" sheetId="3" r:id="rId3"/>
    <sheet name="3 Börse - Monat" sheetId="4" r:id="rId4"/>
    <sheet name="4 Mischfutter - Quartal" sheetId="5" r:id="rId5"/>
  </sheets>
  <definedNames>
    <definedName name="_xlnm.Print_Area" localSheetId="0">'0 Einleitung, Anleitung'!$A$1:$I$55</definedName>
    <definedName name="_xlnm.Print_Area" localSheetId="1">'1 Sammelstelle - Jahr'!$A$1:$AF$59</definedName>
    <definedName name="_xlnm.Print_Area" localSheetId="3">'3 Börse - Monat'!$A$1:$CJ$106</definedName>
    <definedName name="_xlnm.Print_Area" localSheetId="4">'4 Mischfutter - Quartal'!$A$1:$AN$56</definedName>
  </definedNames>
  <calcPr fullCalcOnLoad="1"/>
</workbook>
</file>

<file path=xl/sharedStrings.xml><?xml version="1.0" encoding="utf-8"?>
<sst xmlns="http://schemas.openxmlformats.org/spreadsheetml/2006/main" count="496" uniqueCount="308">
  <si>
    <t>Triticale 66 kg/hl</t>
  </si>
  <si>
    <t>Körnermais</t>
  </si>
  <si>
    <t>Weizenkleie/Krüsch</t>
  </si>
  <si>
    <t>Rapsschrot 33/34 %</t>
  </si>
  <si>
    <t>Rapskuchen</t>
  </si>
  <si>
    <t>Jagermast Alleinfutter</t>
  </si>
  <si>
    <t>-</t>
  </si>
  <si>
    <t>Getreidemischung Milchkühe</t>
  </si>
  <si>
    <t>Pouletmastfutter</t>
  </si>
  <si>
    <t>Muttersauen Alleinfutter</t>
  </si>
  <si>
    <t>Legehennenfutter</t>
  </si>
  <si>
    <t>3. Quartal 2011</t>
  </si>
  <si>
    <t>4. Quartal 2011</t>
  </si>
  <si>
    <t>1. Quartal 2012</t>
  </si>
  <si>
    <t>2. Quartal 2012</t>
  </si>
  <si>
    <t>(1) keine Angaben, da zu wenig Nennungen</t>
  </si>
  <si>
    <t>Munimastfutter</t>
  </si>
  <si>
    <t>Marktzahlen Futtermittel</t>
  </si>
  <si>
    <t>- Die Werte dieses Dokumentes können zu einem späteren Zeitpunkt ändern.</t>
  </si>
  <si>
    <t>- Erhebungsort:</t>
  </si>
  <si>
    <t>Anzahl Mischfutterhersteller: 5</t>
  </si>
  <si>
    <t>Gehaltstabelle zur Vergleichbarkeit der einzelnen Futtermittel</t>
  </si>
  <si>
    <t>Mischfutter</t>
  </si>
  <si>
    <t>Einheit</t>
  </si>
  <si>
    <t>Muttersauen-Alleinfutter, Mehl</t>
  </si>
  <si>
    <t>RP</t>
  </si>
  <si>
    <t>g/kg</t>
  </si>
  <si>
    <t>VES</t>
  </si>
  <si>
    <t>MJ</t>
  </si>
  <si>
    <t>Jager-Mast Alleinfutter, Mehl</t>
  </si>
  <si>
    <t>MJ/</t>
  </si>
  <si>
    <t>Legehennen Standard Alleinfutter, hergestellt nach CNF / Migros Richtlinien, hygienisiert, strukturiert,  Vertragsproduktion</t>
  </si>
  <si>
    <t>UEG</t>
  </si>
  <si>
    <t>Pouletmastfutter Intensiv, Vertragsproduktion, hygienisiert, gewürfelt oder strukturiert</t>
  </si>
  <si>
    <t>Getreidemischung für Milchkühe</t>
  </si>
  <si>
    <t>Munimastfutter bis LG 350 kg, zu 2/3 Maissilage und 1/3 Grassilage gewürfelt</t>
  </si>
  <si>
    <t>NEV</t>
  </si>
  <si>
    <t>Durchschnittliche Loserabatte für Lieferung franko Haus (Silo) pro 100 kg</t>
  </si>
  <si>
    <t>Losgrösse</t>
  </si>
  <si>
    <t>ab</t>
  </si>
  <si>
    <t>2'000 kg</t>
  </si>
  <si>
    <t>bis</t>
  </si>
  <si>
    <t>6'000 kg</t>
  </si>
  <si>
    <t>7'999 kg</t>
  </si>
  <si>
    <t>8'000 kg</t>
  </si>
  <si>
    <t>11'999 kg</t>
  </si>
  <si>
    <t>12'000 kg</t>
  </si>
  <si>
    <t>15'999 kg</t>
  </si>
  <si>
    <t>16'000 kg</t>
  </si>
  <si>
    <t>17'999 kg</t>
  </si>
  <si>
    <t>18'000 kg</t>
  </si>
  <si>
    <t>21'999 kg</t>
  </si>
  <si>
    <t>22'000 kg</t>
  </si>
  <si>
    <t>24'000 kg</t>
  </si>
  <si>
    <t>Anzahl erhobene Mischfutterhersteller: 6</t>
  </si>
  <si>
    <t>Frachtkosten</t>
  </si>
  <si>
    <t>Brasilien / EU (ARAH)</t>
  </si>
  <si>
    <t>Körnermais MATIF</t>
  </si>
  <si>
    <t>Euro / t</t>
  </si>
  <si>
    <t>US cents / Bushel</t>
  </si>
  <si>
    <t>Euro</t>
  </si>
  <si>
    <t>US Dollar</t>
  </si>
  <si>
    <r>
      <t xml:space="preserve">Sojaschrot mind. 48% </t>
    </r>
    <r>
      <rPr>
        <sz val="10"/>
        <rFont val="Arial"/>
        <family val="2"/>
      </rPr>
      <t>RP</t>
    </r>
  </si>
  <si>
    <r>
      <t>Weizen</t>
    </r>
    <r>
      <rPr>
        <sz val="10"/>
        <color indexed="8"/>
        <rFont val="Arial"/>
        <family val="2"/>
      </rPr>
      <t xml:space="preserve"> 75/76 kg/hl</t>
    </r>
  </si>
  <si>
    <t>Bemerkungen: Die Preise sind mengengewichtet und enthalten keine Mehrwertsteuer. Als Erntejahr gilt der Zeitraum vom Juli bis Juni des Folgejahres.</t>
  </si>
  <si>
    <t>Quellen: International Grains Council (IGC), Schweizerische Nationalbank (SNB)</t>
  </si>
  <si>
    <t>Sojaschrot CBOT</t>
  </si>
  <si>
    <t>US$ / t</t>
  </si>
  <si>
    <t>CHF / Euro</t>
  </si>
  <si>
    <t>CHF / US$</t>
  </si>
  <si>
    <t>3. Quartal 2012</t>
  </si>
  <si>
    <t>4. Quartal 2012</t>
  </si>
  <si>
    <t>1. Quartal 2013</t>
  </si>
  <si>
    <t>2. Quartal 2013</t>
  </si>
  <si>
    <t>US$ /    short t</t>
  </si>
  <si>
    <t>1 Bushel (Mais) = 25.4012 kg, 1 short ton = 907.18474 kg</t>
  </si>
  <si>
    <t>CHF / 100 kg</t>
  </si>
  <si>
    <t>Bruttopreise gesackt</t>
  </si>
  <si>
    <t>Abkürzungen: RP = Rohprotein, MJ = Megajoule, VES = Verdauliche Energie Schwein, UEG = Umsetzbare Energie Geflügel, NEV = Netto Energie Mast</t>
  </si>
  <si>
    <t>CHF / dt</t>
  </si>
  <si>
    <t>Körnermais CBOT</t>
  </si>
  <si>
    <t>5'999 kg</t>
  </si>
  <si>
    <t>Börsennotierung</t>
  </si>
  <si>
    <t>Internationale Börsennotierung, Frachtkosten aus Übersee sowie Währungskurse</t>
  </si>
  <si>
    <t>Tab. 3: Futtermittel</t>
  </si>
  <si>
    <t>Würfelzuschlag 1.50 bis 2.50 CHF / 100 kg</t>
  </si>
  <si>
    <t xml:space="preserve"> im Durchschnitt CHF/100 kg</t>
  </si>
  <si>
    <t>3. Quartal 2013</t>
  </si>
  <si>
    <t>4. Quartal 2013</t>
  </si>
  <si>
    <t>1. Quartal 2014</t>
  </si>
  <si>
    <t>2. Quartal 2014</t>
  </si>
  <si>
    <r>
      <t xml:space="preserve">Begriffe: </t>
    </r>
    <r>
      <rPr>
        <b/>
        <sz val="8"/>
        <rFont val="Arial"/>
        <family val="2"/>
      </rPr>
      <t>CBOT</t>
    </r>
    <r>
      <rPr>
        <sz val="8"/>
        <rFont val="Arial"/>
        <family val="2"/>
      </rPr>
      <t xml:space="preserve"> = Terminbörse </t>
    </r>
    <r>
      <rPr>
        <b/>
        <sz val="8"/>
        <rFont val="Arial"/>
        <family val="2"/>
      </rPr>
      <t>C</t>
    </r>
    <r>
      <rPr>
        <sz val="8"/>
        <rFont val="Arial"/>
        <family val="2"/>
      </rPr>
      <t xml:space="preserve">hicago </t>
    </r>
    <r>
      <rPr>
        <b/>
        <sz val="8"/>
        <rFont val="Arial"/>
        <family val="2"/>
      </rPr>
      <t>Bo</t>
    </r>
    <r>
      <rPr>
        <sz val="8"/>
        <rFont val="Arial"/>
        <family val="2"/>
      </rPr>
      <t xml:space="preserve">ard of </t>
    </r>
    <r>
      <rPr>
        <b/>
        <sz val="8"/>
        <rFont val="Arial"/>
        <family val="2"/>
      </rPr>
      <t>T</t>
    </r>
    <r>
      <rPr>
        <sz val="8"/>
        <rFont val="Arial"/>
        <family val="2"/>
      </rPr>
      <t>rade,</t>
    </r>
    <r>
      <rPr>
        <b/>
        <sz val="8"/>
        <rFont val="Arial"/>
        <family val="2"/>
      </rPr>
      <t xml:space="preserve"> MATIF</t>
    </r>
    <r>
      <rPr>
        <sz val="8"/>
        <rFont val="Arial"/>
        <family val="2"/>
      </rPr>
      <t xml:space="preserve"> SA  = </t>
    </r>
    <r>
      <rPr>
        <b/>
        <sz val="8"/>
        <rFont val="Arial"/>
        <family val="2"/>
      </rPr>
      <t>Ma</t>
    </r>
    <r>
      <rPr>
        <sz val="8"/>
        <rFont val="Arial"/>
        <family val="2"/>
      </rPr>
      <t xml:space="preserve">rché à </t>
    </r>
    <r>
      <rPr>
        <b/>
        <sz val="8"/>
        <rFont val="Arial"/>
        <family val="2"/>
      </rPr>
      <t>T</t>
    </r>
    <r>
      <rPr>
        <sz val="8"/>
        <rFont val="Arial"/>
        <family val="2"/>
      </rPr>
      <t xml:space="preserve">erme </t>
    </r>
    <r>
      <rPr>
        <b/>
        <sz val="8"/>
        <rFont val="Arial"/>
        <family val="2"/>
      </rPr>
      <t>I</t>
    </r>
    <r>
      <rPr>
        <sz val="8"/>
        <rFont val="Arial"/>
        <family val="2"/>
      </rPr>
      <t xml:space="preserve">nternational de </t>
    </r>
    <r>
      <rPr>
        <b/>
        <sz val="8"/>
        <rFont val="Arial"/>
        <family val="2"/>
      </rPr>
      <t>F</t>
    </r>
    <r>
      <rPr>
        <sz val="8"/>
        <rFont val="Arial"/>
        <family val="2"/>
      </rPr>
      <t xml:space="preserve">rance, </t>
    </r>
    <r>
      <rPr>
        <b/>
        <sz val="8"/>
        <rFont val="Arial"/>
        <family val="2"/>
      </rPr>
      <t>ARAH</t>
    </r>
    <r>
      <rPr>
        <sz val="8"/>
        <rFont val="Arial"/>
        <family val="2"/>
      </rPr>
      <t xml:space="preserve"> = Frachtkosten per Schiff nach </t>
    </r>
  </si>
  <si>
    <t>Antwerpen, Rotterdam, Amsterdam und Hamburg.</t>
  </si>
  <si>
    <t xml:space="preserve">(1) Die Geflügelhalter produzieren zu vertraglich festgelegten Bedingungen mit einer Abnehmerorganisation. Die Verträge umfassen in der Regel die ganze Produktionslinie vom </t>
  </si>
  <si>
    <t>Bezug der Bruteier und Küken sowie des Futters bis hin zum Endprodukt Ei oder Poulet (vertikale Integration, netto Preise).</t>
  </si>
  <si>
    <t xml:space="preserve">Bemerkung: Die Mischfutterhersteller liefern in jedem Quartal ihre aktuellen Preislisten. Die Preise enthalten keine Mehrwertsteuer und sind nach Lieferant gewichtet. Als Erntejahr </t>
  </si>
  <si>
    <t>gilt der Zeitraum vom Juli bis Juni des Folgejahres.</t>
  </si>
  <si>
    <t xml:space="preserve">Die Gehaltsvorgaben wurden für das Rindvieh- und Schweinefutter von Agroscope Liebefeld-Posieux(ALP) und für das Geflügelfutter durch das </t>
  </si>
  <si>
    <t>Aviforum in Zollikofen ausgearbeitet.</t>
  </si>
  <si>
    <t xml:space="preserve">Damit die Vergleichbarkeit der Mischfutter unter den Anbietern gegeben ist, bestimmen die Datenlieferanten, welches ihrer </t>
  </si>
  <si>
    <t>Produkte den Gehaltsvorgaben am ehesten entspricht:</t>
  </si>
  <si>
    <t>Ernte 2013, Monat</t>
  </si>
  <si>
    <t>Wechselkurse</t>
  </si>
  <si>
    <t xml:space="preserve">  Ernte 2011</t>
  </si>
  <si>
    <t xml:space="preserve">   Ernte 2012</t>
  </si>
  <si>
    <t xml:space="preserve">    Ernte 2011</t>
  </si>
  <si>
    <t xml:space="preserve">    Ernte 2012</t>
  </si>
  <si>
    <t>Tab. 2: Futtermittel</t>
  </si>
  <si>
    <t>Legehennenfutter, Vertragsproduktion (1)</t>
  </si>
  <si>
    <r>
      <t>Pouletmastfutter, Vertrags</t>
    </r>
    <r>
      <rPr>
        <sz val="10"/>
        <color indexed="8"/>
        <rFont val="Arial"/>
        <family val="2"/>
      </rPr>
      <t>produktion (1)</t>
    </r>
  </si>
  <si>
    <t>Tab. 5: Mischfutter</t>
  </si>
  <si>
    <t>Tab. 1a: Futtermittel</t>
  </si>
  <si>
    <t>Preis Ø</t>
  </si>
  <si>
    <t>Tiefster Preis</t>
  </si>
  <si>
    <t>Höchster Preis</t>
  </si>
  <si>
    <t>Weizen, 76/77</t>
  </si>
  <si>
    <t>Gerste, 67/69</t>
  </si>
  <si>
    <t>Hafer, 57/58</t>
  </si>
  <si>
    <t>Triticale</t>
  </si>
  <si>
    <t>Eiweisserbsen</t>
  </si>
  <si>
    <t>Ackerbohnen</t>
  </si>
  <si>
    <t>Futterroggen</t>
  </si>
  <si>
    <t>Bio Knospe/Umstellung Weizen</t>
  </si>
  <si>
    <t>Bio Knospe/Umstellung Gerste</t>
  </si>
  <si>
    <t>Bio Knospe/Umstellung Körnermais</t>
  </si>
  <si>
    <t>Quelle: Umfrage des BLW bei Sammelstellen nach Abschluss der Ernteabrechnung</t>
  </si>
  <si>
    <r>
      <t xml:space="preserve">Bemerkungen: Die Preise sind mengengewichtet und enthalten keine Mehrwertsteuer. Die Bruttoproduzentenpreise gelten für angelieferte Ware (ohne Abzüge der Annahmegebühr, der Qualitätskontrollkosten, der Reinigungskosten, der Trocknungsgebühr, anderer Gebühren, der Verbandsbeiträge der Produzenten, der Marktentlastung SGPV und Brotinformation sowie ohne Berücksichtigung von Gegengeschäften). Als Erntejahr gilt der Zeitraum vom Juli bis Juni des Folgejahres. Ab Ernte 2011 wurden Extremwerte für die Berechnung der Preise "herausgefiltert". Produktbezeichung: </t>
    </r>
    <r>
      <rPr>
        <b/>
        <sz val="10"/>
        <rFont val="Arial"/>
        <family val="2"/>
      </rPr>
      <t>schwarze Schrift = konventionelle Ware</t>
    </r>
    <r>
      <rPr>
        <sz val="10"/>
        <rFont val="Arial"/>
        <family val="2"/>
      </rPr>
      <t xml:space="preserve">, </t>
    </r>
    <r>
      <rPr>
        <b/>
        <sz val="10"/>
        <color indexed="17"/>
        <rFont val="Arial"/>
        <family val="2"/>
      </rPr>
      <t>grün = Bio oder Bio Knospe oder Bio Knospe Umstellung.</t>
    </r>
  </si>
  <si>
    <t>Tab. 1b: Futtermittel</t>
  </si>
  <si>
    <t>CHF/100 kg</t>
  </si>
  <si>
    <t>Futterweizen</t>
  </si>
  <si>
    <t>Gerste</t>
  </si>
  <si>
    <t>Hafer</t>
  </si>
  <si>
    <t>Quellen: Swiss granum und IG Dinkel</t>
  </si>
  <si>
    <t>Tab. 1c: Futtermittel</t>
  </si>
  <si>
    <t>Quelle: Bio Suisse</t>
  </si>
  <si>
    <t>Richtpreise und Anforderungen gelten für die Übernahme durch Futtermittelmühle ab Sammelstelle.</t>
  </si>
  <si>
    <t>Produzentenrichtpreis, swiss granum</t>
  </si>
  <si>
    <t>Produzentenrichtpreis, Bio Suisse Knospe</t>
  </si>
  <si>
    <t>Für gelieferte, gereinigte, trockene und den Übernahmebedingungen entsprechende Ware.</t>
  </si>
  <si>
    <r>
      <t>Bemerkung: D</t>
    </r>
    <r>
      <rPr>
        <sz val="8"/>
        <color indexed="8"/>
        <rFont val="Arial"/>
        <family val="2"/>
      </rPr>
      <t>ie monatlichen Notierungen entsprechen dem arithmetischen Mittel der jeweiligen täglichen Schlusskurse.</t>
    </r>
  </si>
  <si>
    <t>3. Quartal 2014</t>
  </si>
  <si>
    <t>4. Quartal 2014</t>
  </si>
  <si>
    <t>1. Quartal 2015</t>
  </si>
  <si>
    <t>2. Quartal 2015</t>
  </si>
  <si>
    <t>07 2011</t>
  </si>
  <si>
    <t>08 2011</t>
  </si>
  <si>
    <t>9 2011</t>
  </si>
  <si>
    <t>10 2011</t>
  </si>
  <si>
    <t>11 2011</t>
  </si>
  <si>
    <t>12 2011</t>
  </si>
  <si>
    <t>01 2012</t>
  </si>
  <si>
    <t>2 2012</t>
  </si>
  <si>
    <t>3 2012</t>
  </si>
  <si>
    <t>4 2012</t>
  </si>
  <si>
    <t>5 2012</t>
  </si>
  <si>
    <t>6 2012</t>
  </si>
  <si>
    <t>7 2012</t>
  </si>
  <si>
    <t>8 2012</t>
  </si>
  <si>
    <t>9 2012</t>
  </si>
  <si>
    <t>10 2012</t>
  </si>
  <si>
    <t>11 2012</t>
  </si>
  <si>
    <t>12 2012</t>
  </si>
  <si>
    <t>01 2013</t>
  </si>
  <si>
    <t>2 2013</t>
  </si>
  <si>
    <t>3 2013</t>
  </si>
  <si>
    <t>4 2013</t>
  </si>
  <si>
    <t>5 2013</t>
  </si>
  <si>
    <t>6 2013</t>
  </si>
  <si>
    <t>7 2013</t>
  </si>
  <si>
    <t>8 2013</t>
  </si>
  <si>
    <t>9 2013</t>
  </si>
  <si>
    <t>10 2013</t>
  </si>
  <si>
    <t>11 2013</t>
  </si>
  <si>
    <t>12 2013</t>
  </si>
  <si>
    <t>01 2014</t>
  </si>
  <si>
    <t>2 2014</t>
  </si>
  <si>
    <t>3 2014</t>
  </si>
  <si>
    <t>4 2014</t>
  </si>
  <si>
    <t>5 2014</t>
  </si>
  <si>
    <t>6 2014</t>
  </si>
  <si>
    <t>7 2014</t>
  </si>
  <si>
    <t>8 2014</t>
  </si>
  <si>
    <t>9 2014</t>
  </si>
  <si>
    <t>10 2014</t>
  </si>
  <si>
    <t>11 2014</t>
  </si>
  <si>
    <t>12 2014</t>
  </si>
  <si>
    <t>01 2015</t>
  </si>
  <si>
    <t>2 2015</t>
  </si>
  <si>
    <t>3 2015</t>
  </si>
  <si>
    <t>4 2015</t>
  </si>
  <si>
    <t>5 2015</t>
  </si>
  <si>
    <t>6 2015</t>
  </si>
  <si>
    <t>Preise, Preisliste (indikativ), exkl. Mehrwertsteuer</t>
  </si>
  <si>
    <t>0.1 Einleitung</t>
  </si>
  <si>
    <t>0.2 Haftung</t>
  </si>
  <si>
    <t>0.3 Anleitung</t>
  </si>
  <si>
    <t>7 2011</t>
  </si>
  <si>
    <t>8 2011</t>
  </si>
  <si>
    <t>1 2012</t>
  </si>
  <si>
    <t>1 2013</t>
  </si>
  <si>
    <t>1 2014</t>
  </si>
  <si>
    <t>1 2015</t>
  </si>
  <si>
    <t>3.Q 2011</t>
  </si>
  <si>
    <t>4.Q 2011</t>
  </si>
  <si>
    <t>1.Q 2012</t>
  </si>
  <si>
    <t>2.Q 2012</t>
  </si>
  <si>
    <t>3.Q 2012</t>
  </si>
  <si>
    <t>4.Q 2012</t>
  </si>
  <si>
    <t>1.Q 2013</t>
  </si>
  <si>
    <t>2.Q 2013</t>
  </si>
  <si>
    <t>3.Q 2013</t>
  </si>
  <si>
    <t>4.Q 2013</t>
  </si>
  <si>
    <t>1.Q 2014</t>
  </si>
  <si>
    <t>2.Q 2014</t>
  </si>
  <si>
    <t>3.Q 2014</t>
  </si>
  <si>
    <t>4.Q 2014</t>
  </si>
  <si>
    <t>1.Q 2015</t>
  </si>
  <si>
    <t>2.Q 2015</t>
  </si>
  <si>
    <t>Gehalts-werte</t>
  </si>
  <si>
    <t xml:space="preserve">       Gehaltsvorgabe</t>
  </si>
  <si>
    <r>
      <rPr>
        <sz val="10"/>
        <color indexed="9"/>
        <rFont val="Arial"/>
        <family val="2"/>
      </rPr>
      <t>.</t>
    </r>
    <r>
      <rPr>
        <sz val="10"/>
        <color indexed="8"/>
        <rFont val="Arial"/>
        <family val="2"/>
      </rPr>
      <t>8</t>
    </r>
  </si>
  <si>
    <r>
      <t xml:space="preserve">lose, bis </t>
    </r>
    <r>
      <rPr>
        <sz val="8"/>
        <color indexed="8"/>
        <rFont val="Arial"/>
        <family val="2"/>
      </rPr>
      <t>22 t pro Lieferung</t>
    </r>
  </si>
  <si>
    <t>98 (1)</t>
  </si>
  <si>
    <t>87 (1)</t>
  </si>
  <si>
    <t>(1) inklusive Förderbeitrag von 10 CHF / 100 kg</t>
  </si>
  <si>
    <t xml:space="preserve">bis   </t>
  </si>
  <si>
    <t>3. Quartal 2015</t>
  </si>
  <si>
    <t>4. Quartal 2015</t>
  </si>
  <si>
    <t>1. Quartal 2016</t>
  </si>
  <si>
    <t>2. Quartal 2016</t>
  </si>
  <si>
    <t>7 2015</t>
  </si>
  <si>
    <t>8 2015</t>
  </si>
  <si>
    <t>9 2015</t>
  </si>
  <si>
    <t>10 2015</t>
  </si>
  <si>
    <t>11 2015</t>
  </si>
  <si>
    <t>12 2015</t>
  </si>
  <si>
    <t>1 2016</t>
  </si>
  <si>
    <t>2 2016</t>
  </si>
  <si>
    <t>3 2016</t>
  </si>
  <si>
    <t>4 2016</t>
  </si>
  <si>
    <t>5 2016</t>
  </si>
  <si>
    <t>6 2016</t>
  </si>
  <si>
    <t>3.Q 2015</t>
  </si>
  <si>
    <t>4.Q 2015</t>
  </si>
  <si>
    <t>Zu Haftung, Datenschutz, Copyright und Weiterem siehe:</t>
  </si>
  <si>
    <t>www.disclaimer.admin.ch</t>
  </si>
  <si>
    <t>1.Q 2016</t>
  </si>
  <si>
    <t xml:space="preserve">   </t>
  </si>
  <si>
    <t xml:space="preserve"> Preise</t>
  </si>
  <si>
    <t>2.Q 2016</t>
  </si>
  <si>
    <t>7 2016</t>
  </si>
  <si>
    <t>8 2016</t>
  </si>
  <si>
    <t>9 2016</t>
  </si>
  <si>
    <t>10 2016</t>
  </si>
  <si>
    <t>11 2016</t>
  </si>
  <si>
    <t>12 2016</t>
  </si>
  <si>
    <t>01 2017</t>
  </si>
  <si>
    <t>2 2017</t>
  </si>
  <si>
    <t>3 2017</t>
  </si>
  <si>
    <t>4 2017</t>
  </si>
  <si>
    <t>5 2017</t>
  </si>
  <si>
    <t>6 2017</t>
  </si>
  <si>
    <t>2.Q 2017</t>
  </si>
  <si>
    <t>4.Q 2016</t>
  </si>
  <si>
    <t>1.Q 2017</t>
  </si>
  <si>
    <t>3.Q 2016</t>
  </si>
  <si>
    <t>3. Quartal 2016</t>
  </si>
  <si>
    <t>4. Quartal 2016</t>
  </si>
  <si>
    <t>1. Quartal 2017</t>
  </si>
  <si>
    <t>2. Quartal 2017</t>
  </si>
  <si>
    <r>
      <t>Gerste</t>
    </r>
    <r>
      <rPr>
        <sz val="10"/>
        <color indexed="8"/>
        <rFont val="Arial"/>
        <family val="2"/>
      </rPr>
      <t xml:space="preserve"> 65/66.9 kg/hl (ab 01.07.16, vorher 62/63 kg/hl)</t>
    </r>
  </si>
  <si>
    <r>
      <t xml:space="preserve">Hafer 50/52 kg/hl (ab 01.07.16, vorher Hafer </t>
    </r>
    <r>
      <rPr>
        <sz val="10"/>
        <color indexed="8"/>
        <rFont val="Arial"/>
        <family val="2"/>
      </rPr>
      <t>57/58 kg/hl)</t>
    </r>
  </si>
  <si>
    <r>
      <t xml:space="preserve">Eidgenössisches Departement für                                                                                              Wirtschaft, Bildung und Forschung WBF
</t>
    </r>
    <r>
      <rPr>
        <b/>
        <sz val="7.5"/>
        <rFont val="Arial"/>
        <family val="2"/>
      </rPr>
      <t>Bundesamt für Landwirtschaft BLW</t>
    </r>
    <r>
      <rPr>
        <sz val="7.5"/>
        <rFont val="Arial"/>
        <family val="2"/>
      </rPr>
      <t xml:space="preserve">
Fachbereich Marktanalysen</t>
    </r>
  </si>
  <si>
    <t>Quelle: Fachbereich Marktanalysen, BLW (Umfrage bei Mischfutterherstellern)</t>
  </si>
  <si>
    <t>(1)</t>
  </si>
  <si>
    <t>Quelle: BLW, Fachbereich Marktanalysen</t>
  </si>
  <si>
    <t>Preise franko Mischfutterhersteller (Grosshandelspreise)</t>
  </si>
  <si>
    <t>Bruttoproduzentenpreise</t>
  </si>
  <si>
    <t>7 2017</t>
  </si>
  <si>
    <t>8 2017</t>
  </si>
  <si>
    <t>9 2017</t>
  </si>
  <si>
    <t>3. Quartal 2017</t>
  </si>
  <si>
    <r>
      <t xml:space="preserve">Eidgenössisches Departement für Wirtschaft, Bildung und Forschung WBF
</t>
    </r>
    <r>
      <rPr>
        <b/>
        <sz val="10"/>
        <rFont val="Arial"/>
        <family val="2"/>
      </rPr>
      <t>Bundesamt für Landwirtschaft BLW</t>
    </r>
    <r>
      <rPr>
        <sz val="10"/>
        <rFont val="Arial"/>
        <family val="2"/>
      </rPr>
      <t xml:space="preserve">
Fachbereich Marktanalysen</t>
    </r>
  </si>
  <si>
    <t>3.Q 2017</t>
  </si>
  <si>
    <t>4. Quartal 2017</t>
  </si>
  <si>
    <t>10 2017</t>
  </si>
  <si>
    <t>11 2017</t>
  </si>
  <si>
    <t>12 2017</t>
  </si>
  <si>
    <t>1.Q 2018</t>
  </si>
  <si>
    <t>4.Q 2017</t>
  </si>
  <si>
    <t>01 2018</t>
  </si>
  <si>
    <t>2 2018</t>
  </si>
  <si>
    <t>3 2018</t>
  </si>
  <si>
    <t>4 2018</t>
  </si>
  <si>
    <t>5 2018</t>
  </si>
  <si>
    <t>6 2018</t>
  </si>
  <si>
    <t>1. Quartal 2018</t>
  </si>
  <si>
    <t>2. Quartal 2018</t>
  </si>
  <si>
    <t>2016 - 2018, Monat</t>
  </si>
  <si>
    <t>2.Q 2018</t>
  </si>
  <si>
    <t>2015 - 2018, Monat</t>
  </si>
  <si>
    <t>2012 - 2018, Quartal (Q)</t>
  </si>
  <si>
    <t>Preis Ø 2015/16</t>
  </si>
  <si>
    <t xml:space="preserve">Δ Preis %           Ø 2015/16 - 17 </t>
  </si>
  <si>
    <t>Ernte 2007 - 2017</t>
  </si>
  <si>
    <t>Anzahl erhobene Sammelstellen: 54</t>
  </si>
  <si>
    <t>2007 .. 2018, Ernte</t>
  </si>
  <si>
    <t>2010.. 2018, Ernte</t>
  </si>
</sst>
</file>

<file path=xl/styles.xml><?xml version="1.0" encoding="utf-8"?>
<styleSheet xmlns="http://schemas.openxmlformats.org/spreadsheetml/2006/main">
  <numFmts count="45">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mmmm\ yy"/>
    <numFmt numFmtId="171" formatCode="mmm"/>
    <numFmt numFmtId="172" formatCode="mm/yy;@"/>
    <numFmt numFmtId="173" formatCode="0.0"/>
    <numFmt numFmtId="174" formatCode="#,##0.0"/>
    <numFmt numFmtId="175" formatCode="&quot;Ja&quot;;&quot;Ja&quot;;&quot;Nein&quot;"/>
    <numFmt numFmtId="176" formatCode="&quot;Wahr&quot;;&quot;Wahr&quot;;&quot;Falsch&quot;"/>
    <numFmt numFmtId="177" formatCode="&quot;Ein&quot;;&quot;Ein&quot;;&quot;Aus&quot;"/>
    <numFmt numFmtId="178" formatCode="[$€-2]\ #,##0.00_);[Red]\([$€-2]\ #,##0.00\)"/>
    <numFmt numFmtId="179" formatCode="mmm/\ yy"/>
    <numFmt numFmtId="180" formatCode="&quot;Fr.&quot;\ #,##0.00"/>
    <numFmt numFmtId="181" formatCode="_ &quot;SFr.&quot;\ * #,##0_ ;_ &quot;SFr.&quot;\ * \-#,##0_ ;_ &quot;SFr.&quot;\ * &quot;-&quot;_ ;_ @_ "/>
    <numFmt numFmtId="182" formatCode="_ &quot;SFr.&quot;\ * #,##0.00_ ;_ &quot;SFr.&quot;\ * \-#,##0.00_ ;_ &quot;SFr.&quot;\ * &quot;-&quot;??_ ;_ @_ "/>
    <numFmt numFmtId="183" formatCode="dd/mm/yy;@"/>
    <numFmt numFmtId="184" formatCode="0.0000"/>
    <numFmt numFmtId="185" formatCode="yyyy\ mm"/>
    <numFmt numFmtId="186" formatCode="0.000000000"/>
    <numFmt numFmtId="187" formatCode="0.00000000000000"/>
    <numFmt numFmtId="188" formatCode="0.0000000000000"/>
    <numFmt numFmtId="189" formatCode="0.000000000000"/>
    <numFmt numFmtId="190" formatCode="0.000000000000000"/>
    <numFmt numFmtId="191" formatCode="0.000"/>
    <numFmt numFmtId="192" formatCode="_ * #,##0.0_ ;_ * \-#,##0.0_ ;_ * &quot;-&quot;??_ ;_ @_ "/>
    <numFmt numFmtId="193" formatCode="[$-807]dddd\,\ d\.\ mmmm\ yyyy"/>
    <numFmt numFmtId="194" formatCode="0.00000"/>
    <numFmt numFmtId="195" formatCode="0.000000"/>
    <numFmt numFmtId="196" formatCode="mmm\ yyyy"/>
    <numFmt numFmtId="197" formatCode="_ * #,##0_ ;_ * \-#,##0_ ;_ * &quot;-&quot;??_ ;_ @_ "/>
    <numFmt numFmtId="198" formatCode="#,##0.000"/>
    <numFmt numFmtId="199" formatCode="#,##0.0000"/>
    <numFmt numFmtId="200" formatCode="0.0000000"/>
  </numFmts>
  <fonts count="84">
    <font>
      <sz val="11"/>
      <color theme="1"/>
      <name val="Calibri"/>
      <family val="2"/>
    </font>
    <font>
      <sz val="10"/>
      <color indexed="8"/>
      <name val="Arial"/>
      <family val="2"/>
    </font>
    <font>
      <b/>
      <sz val="10"/>
      <name val="Arial"/>
      <family val="2"/>
    </font>
    <font>
      <sz val="9"/>
      <name val="Arial"/>
      <family val="2"/>
    </font>
    <font>
      <sz val="8"/>
      <name val="Arial"/>
      <family val="2"/>
    </font>
    <font>
      <sz val="10"/>
      <name val="Arial"/>
      <family val="2"/>
    </font>
    <font>
      <sz val="7.5"/>
      <name val="Arial"/>
      <family val="2"/>
    </font>
    <font>
      <b/>
      <sz val="7.5"/>
      <name val="Arial"/>
      <family val="2"/>
    </font>
    <font>
      <i/>
      <sz val="10"/>
      <name val="Arial"/>
      <family val="2"/>
    </font>
    <font>
      <sz val="8"/>
      <color indexed="8"/>
      <name val="Arial"/>
      <family val="2"/>
    </font>
    <font>
      <b/>
      <sz val="8"/>
      <name val="Arial"/>
      <family val="2"/>
    </font>
    <font>
      <b/>
      <sz val="10"/>
      <color indexed="17"/>
      <name val="Arial"/>
      <family val="2"/>
    </font>
    <font>
      <sz val="10"/>
      <color indexed="9"/>
      <name val="Arial"/>
      <family val="2"/>
    </font>
    <font>
      <u val="single"/>
      <sz val="10"/>
      <color indexed="12"/>
      <name val="Arial"/>
      <family val="2"/>
    </font>
    <font>
      <sz val="10"/>
      <color indexed="48"/>
      <name val="Arial"/>
      <family val="2"/>
    </font>
    <font>
      <sz val="11"/>
      <color indexed="8"/>
      <name val="Calibri"/>
      <family val="2"/>
    </font>
    <font>
      <b/>
      <sz val="10"/>
      <color indexed="63"/>
      <name val="Arial"/>
      <family val="2"/>
    </font>
    <font>
      <b/>
      <sz val="10"/>
      <color indexed="52"/>
      <name val="Arial"/>
      <family val="2"/>
    </font>
    <font>
      <u val="single"/>
      <sz val="11"/>
      <color indexed="20"/>
      <name val="Calibri"/>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1"/>
      <color indexed="12"/>
      <name val="Calibri"/>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5"/>
      <color indexed="8"/>
      <name val="Arial"/>
      <family val="2"/>
    </font>
    <font>
      <sz val="8"/>
      <color indexed="8"/>
      <name val="Calibri"/>
      <family val="2"/>
    </font>
    <font>
      <b/>
      <sz val="8"/>
      <color indexed="8"/>
      <name val="Arial"/>
      <family val="2"/>
    </font>
    <font>
      <b/>
      <sz val="11"/>
      <color indexed="8"/>
      <name val="Calibri"/>
      <family val="2"/>
    </font>
    <font>
      <sz val="11"/>
      <color indexed="8"/>
      <name val="Arial"/>
      <family val="2"/>
    </font>
    <font>
      <sz val="9"/>
      <color indexed="8"/>
      <name val="Arial"/>
      <family val="2"/>
    </font>
    <font>
      <sz val="9"/>
      <color indexed="9"/>
      <name val="Arial"/>
      <family val="2"/>
    </font>
    <font>
      <sz val="11"/>
      <color indexed="36"/>
      <name val="Calibri"/>
      <family val="2"/>
    </font>
    <font>
      <sz val="11"/>
      <color indexed="40"/>
      <name val="Calibri"/>
      <family val="2"/>
    </font>
    <font>
      <sz val="10"/>
      <color indexed="8"/>
      <name val="Calibri"/>
      <family val="0"/>
    </font>
    <font>
      <sz val="9"/>
      <color indexed="63"/>
      <name val="Arial"/>
      <family val="0"/>
    </font>
    <font>
      <b/>
      <sz val="9"/>
      <color indexed="8"/>
      <name val="Arial"/>
      <family val="0"/>
    </font>
    <font>
      <sz val="6"/>
      <color indexed="8"/>
      <name val="Arial"/>
      <family val="0"/>
    </font>
    <font>
      <sz val="12"/>
      <color indexed="8"/>
      <name val="Calibri"/>
      <family val="0"/>
    </font>
    <font>
      <sz val="7"/>
      <color indexed="8"/>
      <name val="Arial"/>
      <family val="0"/>
    </font>
    <font>
      <sz val="9"/>
      <color indexed="8"/>
      <name val="Calibri"/>
      <family val="0"/>
    </font>
    <font>
      <sz val="10"/>
      <color theme="1"/>
      <name val="Arial"/>
      <family val="2"/>
    </font>
    <font>
      <sz val="10"/>
      <color theme="0"/>
      <name val="Arial"/>
      <family val="2"/>
    </font>
    <font>
      <b/>
      <sz val="10"/>
      <color rgb="FF3F3F3F"/>
      <name val="Arial"/>
      <family val="2"/>
    </font>
    <font>
      <b/>
      <sz val="10"/>
      <color rgb="FFFA7D00"/>
      <name val="Arial"/>
      <family val="2"/>
    </font>
    <font>
      <u val="single"/>
      <sz val="11"/>
      <color theme="11"/>
      <name val="Calibri"/>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1"/>
      <color theme="10"/>
      <name val="Calibri"/>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0"/>
      <color rgb="FF000000"/>
      <name val="Arial"/>
      <family val="2"/>
    </font>
    <font>
      <b/>
      <sz val="15"/>
      <color rgb="FF000000"/>
      <name val="Arial"/>
      <family val="2"/>
    </font>
    <font>
      <sz val="8"/>
      <color theme="1"/>
      <name val="Calibri"/>
      <family val="2"/>
    </font>
    <font>
      <sz val="8"/>
      <color rgb="FF000000"/>
      <name val="Arial"/>
      <family val="2"/>
    </font>
    <font>
      <sz val="8"/>
      <color theme="1"/>
      <name val="Arial"/>
      <family val="2"/>
    </font>
    <font>
      <b/>
      <sz val="8"/>
      <color theme="1"/>
      <name val="Arial"/>
      <family val="2"/>
    </font>
    <font>
      <b/>
      <sz val="11"/>
      <color theme="1"/>
      <name val="Calibri"/>
      <family val="2"/>
    </font>
    <font>
      <b/>
      <sz val="10"/>
      <color rgb="FF006600"/>
      <name val="Arial"/>
      <family val="2"/>
    </font>
    <font>
      <sz val="11"/>
      <color theme="1"/>
      <name val="Arial"/>
      <family val="2"/>
    </font>
    <font>
      <sz val="9"/>
      <color theme="1"/>
      <name val="Arial"/>
      <family val="2"/>
    </font>
    <font>
      <b/>
      <sz val="10"/>
      <color rgb="FF000000"/>
      <name val="Arial"/>
      <family val="2"/>
    </font>
    <font>
      <sz val="9"/>
      <color rgb="FF000000"/>
      <name val="Arial"/>
      <family val="2"/>
    </font>
    <font>
      <sz val="9"/>
      <color theme="0"/>
      <name val="Arial"/>
      <family val="2"/>
    </font>
    <font>
      <sz val="11"/>
      <color rgb="FF7030A0"/>
      <name val="Calibri"/>
      <family val="2"/>
    </font>
    <font>
      <sz val="11"/>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theme="0" tint="-0.3499799966812134"/>
        <bgColor indexed="64"/>
      </patternFill>
    </fill>
    <fill>
      <patternFill patternType="solid">
        <fgColor theme="1"/>
        <bgColor indexed="64"/>
      </patternFill>
    </fill>
    <fill>
      <patternFill patternType="solid">
        <fgColor theme="0" tint="-0.4999699890613556"/>
        <bgColor indexed="64"/>
      </patternFill>
    </fill>
    <fill>
      <patternFill patternType="solid">
        <fgColor theme="0"/>
        <bgColor indexed="64"/>
      </patternFill>
    </fill>
    <fill>
      <patternFill patternType="solid">
        <fgColor theme="0" tint="-0.24997000396251678"/>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right/>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style="hair"/>
      <right style="hair"/>
      <top/>
      <bottom style="hair"/>
    </border>
    <border>
      <left style="hair"/>
      <right>
        <color indexed="63"/>
      </right>
      <top style="hair"/>
      <bottom>
        <color indexed="63"/>
      </bottom>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
      <left/>
      <right/>
      <top style="hair"/>
      <bottom style="hair"/>
    </border>
    <border>
      <left style="thin">
        <color theme="0" tint="-0.3499799966812134"/>
      </left>
      <right>
        <color indexed="63"/>
      </right>
      <top>
        <color indexed="63"/>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style="thin">
        <color theme="0" tint="-0.24993999302387238"/>
      </left>
      <right>
        <color indexed="63"/>
      </right>
      <top>
        <color indexed="63"/>
      </top>
      <bottom>
        <color indexed="63"/>
      </bottom>
    </border>
    <border>
      <left style="hair"/>
      <right style="hair"/>
      <top style="hair"/>
      <bottom/>
    </border>
    <border>
      <left style="hair"/>
      <right/>
      <top style="hair"/>
      <bottom style="hair"/>
    </border>
    <border>
      <left/>
      <right style="hair"/>
      <top style="hair"/>
      <bottom style="hair"/>
    </border>
    <border>
      <left/>
      <right/>
      <top/>
      <bottom style="hair"/>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53" fillId="0" borderId="0" applyNumberFormat="0" applyFill="0" applyBorder="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49" fillId="0" borderId="0">
      <alignment/>
      <protection/>
    </xf>
    <xf numFmtId="0" fontId="5" fillId="0" borderId="0">
      <alignment/>
      <protection/>
    </xf>
    <xf numFmtId="0" fontId="5" fillId="0" borderId="0">
      <alignment/>
      <protection/>
    </xf>
    <xf numFmtId="0" fontId="5"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255">
    <xf numFmtId="0" fontId="0" fillId="0" borderId="0" xfId="0" applyFont="1" applyAlignment="1">
      <alignment/>
    </xf>
    <xf numFmtId="0" fontId="55" fillId="0" borderId="0" xfId="0" applyFont="1" applyAlignment="1">
      <alignment/>
    </xf>
    <xf numFmtId="0" fontId="69" fillId="0" borderId="0" xfId="0" applyFont="1" applyAlignment="1">
      <alignment/>
    </xf>
    <xf numFmtId="0" fontId="0" fillId="0" borderId="0" xfId="0" applyBorder="1" applyAlignment="1">
      <alignment/>
    </xf>
    <xf numFmtId="0" fontId="2" fillId="0" borderId="0" xfId="0" applyFont="1" applyAlignment="1">
      <alignment/>
    </xf>
    <xf numFmtId="0" fontId="5" fillId="0" borderId="0" xfId="66">
      <alignment/>
      <protection/>
    </xf>
    <xf numFmtId="0" fontId="6" fillId="0" borderId="0" xfId="66" applyFont="1">
      <alignment/>
      <protection/>
    </xf>
    <xf numFmtId="0" fontId="69" fillId="0" borderId="0" xfId="0" applyFont="1" applyAlignment="1" quotePrefix="1">
      <alignment horizontal="left"/>
    </xf>
    <xf numFmtId="0" fontId="5" fillId="0" borderId="0" xfId="66" applyFont="1" quotePrefix="1">
      <alignment/>
      <protection/>
    </xf>
    <xf numFmtId="0" fontId="6" fillId="0" borderId="0" xfId="66" applyFont="1" applyAlignment="1">
      <alignment vertical="top"/>
      <protection/>
    </xf>
    <xf numFmtId="0" fontId="5" fillId="0" borderId="0" xfId="66" applyFont="1">
      <alignment/>
      <protection/>
    </xf>
    <xf numFmtId="0" fontId="49" fillId="0" borderId="0" xfId="0" applyFont="1" applyAlignment="1">
      <alignment/>
    </xf>
    <xf numFmtId="0" fontId="70" fillId="0" borderId="0" xfId="66" applyFont="1" applyAlignment="1">
      <alignment vertical="center"/>
      <protection/>
    </xf>
    <xf numFmtId="171" fontId="3" fillId="0" borderId="10" xfId="66" applyNumberFormat="1" applyFont="1" applyBorder="1" applyAlignment="1">
      <alignment horizontal="center" vertical="center"/>
      <protection/>
    </xf>
    <xf numFmtId="0" fontId="5" fillId="0" borderId="0" xfId="66" quotePrefix="1">
      <alignment/>
      <protection/>
    </xf>
    <xf numFmtId="0" fontId="8" fillId="0" borderId="0" xfId="66" applyFont="1">
      <alignment/>
      <protection/>
    </xf>
    <xf numFmtId="0" fontId="5" fillId="0" borderId="0" xfId="0" applyFont="1" applyFill="1" applyAlignment="1">
      <alignment/>
    </xf>
    <xf numFmtId="0" fontId="5" fillId="33" borderId="0" xfId="66" applyFill="1">
      <alignment/>
      <protection/>
    </xf>
    <xf numFmtId="4" fontId="2" fillId="0" borderId="10" xfId="66" applyNumberFormat="1" applyFont="1" applyBorder="1" applyAlignment="1">
      <alignment horizontal="left" vertical="center"/>
      <protection/>
    </xf>
    <xf numFmtId="2" fontId="0" fillId="0" borderId="10" xfId="0" applyNumberFormat="1" applyBorder="1" applyAlignment="1">
      <alignment horizontal="left" vertical="center"/>
    </xf>
    <xf numFmtId="4" fontId="4" fillId="0" borderId="10" xfId="66" applyNumberFormat="1" applyFont="1" applyBorder="1" applyAlignment="1">
      <alignment horizontal="center" vertical="center"/>
      <protection/>
    </xf>
    <xf numFmtId="3" fontId="5" fillId="0" borderId="10" xfId="66" applyNumberFormat="1" applyBorder="1" applyAlignment="1">
      <alignment horizontal="center" vertical="center"/>
      <protection/>
    </xf>
    <xf numFmtId="4" fontId="4" fillId="0" borderId="10" xfId="66" applyNumberFormat="1" applyFont="1" applyBorder="1" applyAlignment="1">
      <alignment horizontal="center" vertical="center" wrapText="1"/>
      <protection/>
    </xf>
    <xf numFmtId="2" fontId="0" fillId="0" borderId="10" xfId="0" applyNumberFormat="1" applyBorder="1" applyAlignment="1">
      <alignment vertical="center"/>
    </xf>
    <xf numFmtId="2" fontId="0" fillId="0" borderId="10" xfId="0" applyNumberFormat="1" applyFill="1" applyBorder="1" applyAlignment="1">
      <alignment horizontal="left" vertical="center"/>
    </xf>
    <xf numFmtId="2" fontId="5" fillId="0" borderId="10" xfId="66" applyNumberFormat="1" applyFont="1" applyBorder="1" applyAlignment="1">
      <alignment horizontal="center" vertical="center"/>
      <protection/>
    </xf>
    <xf numFmtId="0" fontId="0" fillId="0" borderId="0" xfId="0" applyAlignment="1">
      <alignment horizontal="left"/>
    </xf>
    <xf numFmtId="2" fontId="5" fillId="0" borderId="0" xfId="66" applyNumberFormat="1">
      <alignment/>
      <protection/>
    </xf>
    <xf numFmtId="0" fontId="5" fillId="0" borderId="10" xfId="66" applyBorder="1" applyAlignment="1">
      <alignment vertical="center"/>
      <protection/>
    </xf>
    <xf numFmtId="0" fontId="5" fillId="0" borderId="0" xfId="66" applyFont="1" applyBorder="1" applyAlignment="1">
      <alignment horizontal="left" vertical="center" wrapText="1"/>
      <protection/>
    </xf>
    <xf numFmtId="0" fontId="0" fillId="0" borderId="0" xfId="0" applyNumberFormat="1" applyAlignment="1">
      <alignment/>
    </xf>
    <xf numFmtId="0" fontId="6" fillId="0" borderId="0" xfId="0" applyFont="1" applyAlignment="1">
      <alignment horizontal="left" vertical="top" wrapText="1"/>
    </xf>
    <xf numFmtId="0" fontId="2" fillId="0" borderId="0" xfId="0" applyFont="1" applyFill="1" applyBorder="1" applyAlignment="1">
      <alignment horizontal="left" vertical="center"/>
    </xf>
    <xf numFmtId="0" fontId="49" fillId="0" borderId="0" xfId="0" applyFont="1" applyBorder="1" applyAlignment="1">
      <alignment vertical="center"/>
    </xf>
    <xf numFmtId="4" fontId="2" fillId="0" borderId="0" xfId="0" applyNumberFormat="1" applyFont="1" applyBorder="1" applyAlignment="1">
      <alignment horizontal="left" vertical="center"/>
    </xf>
    <xf numFmtId="171" fontId="3" fillId="34" borderId="0" xfId="0" applyNumberFormat="1" applyFont="1" applyFill="1" applyBorder="1" applyAlignment="1">
      <alignment horizontal="center" vertical="center"/>
    </xf>
    <xf numFmtId="171" fontId="3" fillId="35" borderId="0" xfId="0" applyNumberFormat="1" applyFont="1" applyFill="1" applyBorder="1" applyAlignment="1">
      <alignment horizontal="center" vertical="center"/>
    </xf>
    <xf numFmtId="0" fontId="49" fillId="0" borderId="11" xfId="0" applyFont="1" applyFill="1" applyBorder="1" applyAlignment="1">
      <alignment vertical="center"/>
    </xf>
    <xf numFmtId="173" fontId="49" fillId="0" borderId="11" xfId="0" applyNumberFormat="1" applyFont="1" applyFill="1" applyBorder="1" applyAlignment="1">
      <alignment horizontal="right" vertical="center"/>
    </xf>
    <xf numFmtId="0" fontId="49" fillId="0" borderId="11" xfId="0" applyFont="1" applyFill="1" applyBorder="1" applyAlignment="1">
      <alignment vertical="center" wrapText="1"/>
    </xf>
    <xf numFmtId="0" fontId="71" fillId="0" borderId="0" xfId="0" applyFont="1" applyAlignment="1">
      <alignment/>
    </xf>
    <xf numFmtId="0" fontId="72" fillId="0" borderId="0" xfId="0" applyFont="1" applyAlignment="1">
      <alignment/>
    </xf>
    <xf numFmtId="0" fontId="4" fillId="0" borderId="0" xfId="0" applyFont="1" applyAlignment="1" quotePrefix="1">
      <alignment/>
    </xf>
    <xf numFmtId="171" fontId="3" fillId="0" borderId="0" xfId="0" applyNumberFormat="1" applyFont="1" applyFill="1" applyBorder="1" applyAlignment="1">
      <alignment horizontal="center" vertical="center"/>
    </xf>
    <xf numFmtId="0" fontId="5" fillId="0" borderId="0" xfId="66" applyBorder="1">
      <alignment/>
      <protection/>
    </xf>
    <xf numFmtId="0" fontId="5" fillId="0" borderId="0" xfId="66" applyFont="1" applyFill="1" applyBorder="1" applyAlignment="1" quotePrefix="1">
      <alignment horizontal="left" vertical="center" wrapText="1"/>
      <protection/>
    </xf>
    <xf numFmtId="2" fontId="5" fillId="0" borderId="11" xfId="0" applyNumberFormat="1" applyFont="1" applyFill="1" applyBorder="1" applyAlignment="1">
      <alignment horizontal="left" vertical="center"/>
    </xf>
    <xf numFmtId="4" fontId="4" fillId="0" borderId="11" xfId="66" applyNumberFormat="1" applyFont="1" applyFill="1" applyBorder="1" applyAlignment="1">
      <alignment horizontal="left" vertical="center"/>
      <protection/>
    </xf>
    <xf numFmtId="2" fontId="5" fillId="0" borderId="12" xfId="0" applyNumberFormat="1" applyFont="1" applyFill="1" applyBorder="1" applyAlignment="1">
      <alignment horizontal="left" vertical="center"/>
    </xf>
    <xf numFmtId="4" fontId="4" fillId="0" borderId="12" xfId="66" applyNumberFormat="1" applyFont="1" applyFill="1" applyBorder="1" applyAlignment="1">
      <alignment horizontal="left" vertical="center" wrapText="1"/>
      <protection/>
    </xf>
    <xf numFmtId="0" fontId="2" fillId="0" borderId="0" xfId="66" applyFont="1" applyAlignment="1">
      <alignment vertical="center"/>
      <protection/>
    </xf>
    <xf numFmtId="0" fontId="5" fillId="0" borderId="0" xfId="0" applyFont="1" applyBorder="1" applyAlignment="1">
      <alignment/>
    </xf>
    <xf numFmtId="171" fontId="5" fillId="0" borderId="0" xfId="0" applyNumberFormat="1" applyFont="1" applyBorder="1" applyAlignment="1">
      <alignment horizontal="right" vertical="center"/>
    </xf>
    <xf numFmtId="0" fontId="49" fillId="0" borderId="0" xfId="0" applyFont="1" applyBorder="1" applyAlignment="1">
      <alignment horizontal="right" vertical="center"/>
    </xf>
    <xf numFmtId="0" fontId="49" fillId="0" borderId="0" xfId="0" applyFont="1" applyBorder="1" applyAlignment="1">
      <alignment horizontal="center" vertical="center"/>
    </xf>
    <xf numFmtId="0" fontId="49" fillId="0" borderId="0" xfId="0" applyFont="1" applyBorder="1" applyAlignment="1">
      <alignment/>
    </xf>
    <xf numFmtId="0" fontId="49" fillId="0" borderId="11" xfId="0" applyFont="1" applyFill="1" applyBorder="1" applyAlignment="1">
      <alignment horizontal="justify" vertical="center"/>
    </xf>
    <xf numFmtId="0" fontId="49" fillId="0" borderId="12" xfId="0" applyFont="1" applyFill="1" applyBorder="1" applyAlignment="1">
      <alignment horizontal="justify" vertical="center"/>
    </xf>
    <xf numFmtId="173" fontId="49" fillId="0" borderId="12" xfId="0" applyNumberFormat="1" applyFont="1" applyFill="1" applyBorder="1" applyAlignment="1">
      <alignment horizontal="right" vertical="center"/>
    </xf>
    <xf numFmtId="0" fontId="49" fillId="34" borderId="0" xfId="0" applyFont="1" applyFill="1" applyBorder="1" applyAlignment="1">
      <alignment horizontal="center" vertical="center"/>
    </xf>
    <xf numFmtId="0" fontId="49" fillId="35" borderId="0" xfId="0" applyFont="1" applyFill="1" applyBorder="1" applyAlignment="1">
      <alignment horizontal="center" vertical="center"/>
    </xf>
    <xf numFmtId="0" fontId="55" fillId="0" borderId="0" xfId="0" applyFont="1" applyBorder="1" applyAlignment="1">
      <alignment/>
    </xf>
    <xf numFmtId="0" fontId="49" fillId="0" borderId="12" xfId="0" applyFont="1" applyFill="1" applyBorder="1" applyAlignment="1">
      <alignment horizontal="left" vertical="center" wrapText="1"/>
    </xf>
    <xf numFmtId="0" fontId="73" fillId="0" borderId="0" xfId="0" applyFont="1" applyAlignment="1">
      <alignment horizontal="left" vertical="center"/>
    </xf>
    <xf numFmtId="0" fontId="49" fillId="0" borderId="11" xfId="0" applyFont="1" applyBorder="1" applyAlignment="1">
      <alignment horizontal="right" vertical="center"/>
    </xf>
    <xf numFmtId="0" fontId="69" fillId="0" borderId="11" xfId="0" applyFont="1" applyBorder="1" applyAlignment="1">
      <alignment horizontal="right" vertical="center" wrapText="1"/>
    </xf>
    <xf numFmtId="0" fontId="69" fillId="0" borderId="0" xfId="0" applyFont="1" applyBorder="1" applyAlignment="1">
      <alignment horizontal="right" vertical="center" wrapText="1"/>
    </xf>
    <xf numFmtId="0" fontId="69" fillId="0" borderId="11" xfId="0" applyFont="1" applyBorder="1" applyAlignment="1">
      <alignment horizontal="right" vertical="center"/>
    </xf>
    <xf numFmtId="0" fontId="49" fillId="0" borderId="12" xfId="0" applyFont="1" applyBorder="1" applyAlignment="1">
      <alignment horizontal="right" vertical="center"/>
    </xf>
    <xf numFmtId="0" fontId="69" fillId="0" borderId="12" xfId="0" applyFont="1" applyBorder="1" applyAlignment="1">
      <alignment horizontal="center" vertical="center"/>
    </xf>
    <xf numFmtId="0" fontId="49" fillId="0" borderId="0" xfId="0" applyFont="1" applyAlignment="1">
      <alignment vertical="center"/>
    </xf>
    <xf numFmtId="0" fontId="69" fillId="34" borderId="11" xfId="0" applyFont="1" applyFill="1" applyBorder="1" applyAlignment="1">
      <alignment horizontal="right" vertical="center"/>
    </xf>
    <xf numFmtId="0" fontId="49" fillId="34" borderId="11" xfId="0" applyFont="1" applyFill="1" applyBorder="1" applyAlignment="1">
      <alignment horizontal="right" vertical="center"/>
    </xf>
    <xf numFmtId="0" fontId="69" fillId="34" borderId="0" xfId="0" applyFont="1" applyFill="1" applyBorder="1" applyAlignment="1">
      <alignment horizontal="left" vertical="center" wrapText="1"/>
    </xf>
    <xf numFmtId="0" fontId="49" fillId="34" borderId="0" xfId="0" applyFont="1" applyFill="1" applyBorder="1" applyAlignment="1">
      <alignment horizontal="right" vertical="center"/>
    </xf>
    <xf numFmtId="0" fontId="69" fillId="34" borderId="0" xfId="0" applyFont="1" applyFill="1" applyBorder="1" applyAlignment="1">
      <alignment horizontal="right" vertical="center" wrapText="1"/>
    </xf>
    <xf numFmtId="4" fontId="4" fillId="0" borderId="11" xfId="66" applyNumberFormat="1" applyFont="1" applyFill="1" applyBorder="1" applyAlignment="1">
      <alignment horizontal="left" vertical="center" wrapText="1"/>
      <protection/>
    </xf>
    <xf numFmtId="4" fontId="4" fillId="0" borderId="13" xfId="66" applyNumberFormat="1" applyFont="1" applyFill="1" applyBorder="1" applyAlignment="1">
      <alignment horizontal="left" vertical="center" wrapText="1"/>
      <protection/>
    </xf>
    <xf numFmtId="173" fontId="49" fillId="0" borderId="13" xfId="0" applyNumberFormat="1" applyFont="1" applyFill="1" applyBorder="1" applyAlignment="1">
      <alignment horizontal="right" vertical="center"/>
    </xf>
    <xf numFmtId="0" fontId="2" fillId="0" borderId="13" xfId="66" applyFont="1" applyBorder="1" applyAlignment="1">
      <alignment vertical="center"/>
      <protection/>
    </xf>
    <xf numFmtId="2" fontId="49" fillId="0" borderId="11" xfId="0" applyNumberFormat="1" applyFont="1" applyFill="1" applyBorder="1" applyAlignment="1">
      <alignment horizontal="right" vertical="center"/>
    </xf>
    <xf numFmtId="2" fontId="49" fillId="0" borderId="12" xfId="0" applyNumberFormat="1" applyFont="1" applyFill="1" applyBorder="1" applyAlignment="1">
      <alignment horizontal="right" vertical="center"/>
    </xf>
    <xf numFmtId="171" fontId="3" fillId="0" borderId="0" xfId="66" applyNumberFormat="1" applyFont="1" applyBorder="1" applyAlignment="1">
      <alignment horizontal="right" vertical="center"/>
      <protection/>
    </xf>
    <xf numFmtId="173" fontId="49" fillId="0" borderId="11" xfId="0" applyNumberFormat="1" applyFont="1" applyFill="1" applyBorder="1" applyAlignment="1">
      <alignment vertical="center"/>
    </xf>
    <xf numFmtId="173" fontId="49" fillId="0" borderId="11" xfId="0" applyNumberFormat="1" applyFont="1" applyBorder="1" applyAlignment="1">
      <alignment horizontal="right" vertical="center"/>
    </xf>
    <xf numFmtId="173" fontId="49" fillId="0" borderId="12" xfId="0" applyNumberFormat="1" applyFont="1" applyBorder="1" applyAlignment="1">
      <alignment horizontal="right" vertical="center"/>
    </xf>
    <xf numFmtId="0" fontId="2" fillId="0" borderId="0" xfId="66" applyFont="1" applyFill="1" applyBorder="1" applyAlignment="1" quotePrefix="1">
      <alignment horizontal="left" vertical="center"/>
      <protection/>
    </xf>
    <xf numFmtId="0" fontId="5" fillId="0" borderId="10" xfId="66" applyFont="1" applyBorder="1" applyAlignment="1">
      <alignment horizontal="justify" vertical="center"/>
      <protection/>
    </xf>
    <xf numFmtId="0" fontId="5" fillId="0" borderId="14" xfId="66" applyFont="1" applyBorder="1" applyAlignment="1">
      <alignment horizontal="justify" vertical="center"/>
      <protection/>
    </xf>
    <xf numFmtId="0" fontId="5" fillId="0" borderId="15" xfId="66" applyFont="1" applyBorder="1" applyAlignment="1">
      <alignment horizontal="justify" vertical="center"/>
      <protection/>
    </xf>
    <xf numFmtId="4" fontId="4" fillId="0" borderId="0" xfId="66" applyNumberFormat="1" applyFont="1" applyBorder="1" applyAlignment="1">
      <alignment horizontal="center" vertical="center"/>
      <protection/>
    </xf>
    <xf numFmtId="0" fontId="4" fillId="0" borderId="0" xfId="68" applyFont="1" applyFill="1">
      <alignment/>
      <protection/>
    </xf>
    <xf numFmtId="0" fontId="4" fillId="0" borderId="0" xfId="66" applyFont="1">
      <alignment/>
      <protection/>
    </xf>
    <xf numFmtId="0" fontId="4" fillId="0" borderId="0" xfId="68" applyFont="1" applyFill="1" applyAlignment="1">
      <alignment horizontal="left"/>
      <protection/>
    </xf>
    <xf numFmtId="0" fontId="73" fillId="0" borderId="0" xfId="0" applyFont="1" applyAlignment="1">
      <alignment/>
    </xf>
    <xf numFmtId="0" fontId="5" fillId="0" borderId="0" xfId="0" applyFont="1" applyFill="1" applyBorder="1" applyAlignment="1">
      <alignment horizontal="left" vertical="center"/>
    </xf>
    <xf numFmtId="0" fontId="5" fillId="0" borderId="0" xfId="0" applyFont="1" applyAlignment="1">
      <alignment/>
    </xf>
    <xf numFmtId="0" fontId="49"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right" vertical="top" wrapText="1"/>
    </xf>
    <xf numFmtId="0" fontId="1" fillId="0" borderId="16" xfId="0" applyFont="1" applyFill="1" applyBorder="1" applyAlignment="1">
      <alignment horizontal="right" vertical="top" wrapText="1"/>
    </xf>
    <xf numFmtId="0" fontId="73" fillId="36" borderId="0" xfId="0" applyFont="1" applyFill="1" applyBorder="1" applyAlignment="1">
      <alignment horizontal="center" vertical="center" wrapText="1"/>
    </xf>
    <xf numFmtId="0" fontId="74" fillId="35" borderId="16" xfId="0" applyFont="1" applyFill="1" applyBorder="1" applyAlignment="1">
      <alignment horizontal="center" vertical="center" wrapText="1"/>
    </xf>
    <xf numFmtId="0" fontId="73" fillId="35" borderId="0" xfId="0" applyFont="1" applyFill="1" applyBorder="1" applyAlignment="1">
      <alignment horizontal="center" vertical="center" wrapText="1"/>
    </xf>
    <xf numFmtId="0" fontId="75" fillId="0" borderId="11" xfId="0" applyFont="1" applyBorder="1" applyAlignment="1">
      <alignment horizontal="left" vertical="center"/>
    </xf>
    <xf numFmtId="174" fontId="5" fillId="0" borderId="11" xfId="0" applyNumberFormat="1" applyFont="1" applyBorder="1" applyAlignment="1">
      <alignment horizontal="right" vertical="center"/>
    </xf>
    <xf numFmtId="174" fontId="0" fillId="0" borderId="0" xfId="0" applyNumberFormat="1" applyAlignment="1">
      <alignment/>
    </xf>
    <xf numFmtId="0" fontId="75" fillId="0" borderId="12" xfId="0" applyFont="1" applyBorder="1" applyAlignment="1">
      <alignment horizontal="left" vertical="center"/>
    </xf>
    <xf numFmtId="174" fontId="5" fillId="0" borderId="12" xfId="0" applyNumberFormat="1" applyFont="1" applyBorder="1" applyAlignment="1">
      <alignment horizontal="right" vertical="center"/>
    </xf>
    <xf numFmtId="0" fontId="55" fillId="0" borderId="12" xfId="0" applyFont="1" applyBorder="1" applyAlignment="1">
      <alignment horizontal="left" vertical="center"/>
    </xf>
    <xf numFmtId="0" fontId="76"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quotePrefix="1">
      <alignment vertical="center"/>
    </xf>
    <xf numFmtId="0" fontId="2" fillId="0" borderId="0" xfId="0" applyFont="1" applyAlignment="1" quotePrefix="1">
      <alignment vertical="center"/>
    </xf>
    <xf numFmtId="0" fontId="75" fillId="0" borderId="0" xfId="0" applyFont="1" applyAlignment="1">
      <alignment vertical="center"/>
    </xf>
    <xf numFmtId="0" fontId="0" fillId="34" borderId="0" xfId="0" applyFill="1" applyAlignment="1">
      <alignment/>
    </xf>
    <xf numFmtId="0" fontId="77" fillId="34" borderId="0" xfId="0" applyFont="1" applyFill="1" applyAlignment="1">
      <alignment/>
    </xf>
    <xf numFmtId="0" fontId="77" fillId="35" borderId="0" xfId="0" applyFont="1" applyFill="1" applyAlignment="1">
      <alignment/>
    </xf>
    <xf numFmtId="0" fontId="49" fillId="0" borderId="11" xfId="0" applyFont="1" applyBorder="1" applyAlignment="1">
      <alignment vertical="center"/>
    </xf>
    <xf numFmtId="0" fontId="49" fillId="0" borderId="12" xfId="0" applyFont="1" applyFill="1" applyBorder="1" applyAlignment="1">
      <alignment vertical="center"/>
    </xf>
    <xf numFmtId="0" fontId="49" fillId="0" borderId="12" xfId="0" applyFont="1" applyFill="1" applyBorder="1" applyAlignment="1">
      <alignment horizontal="center" vertical="center" wrapText="1"/>
    </xf>
    <xf numFmtId="0" fontId="49" fillId="0" borderId="12" xfId="0" applyFont="1" applyBorder="1" applyAlignment="1">
      <alignment vertical="center"/>
    </xf>
    <xf numFmtId="0" fontId="49" fillId="0" borderId="0" xfId="0" applyFont="1" applyFill="1" applyBorder="1" applyAlignment="1">
      <alignment/>
    </xf>
    <xf numFmtId="0" fontId="73" fillId="0" borderId="0" xfId="0" applyFont="1" applyFill="1" applyBorder="1" applyAlignment="1">
      <alignment horizontal="center" vertical="center" wrapText="1"/>
    </xf>
    <xf numFmtId="173" fontId="0" fillId="0" borderId="0" xfId="0" applyNumberFormat="1" applyFill="1" applyBorder="1" applyAlignment="1">
      <alignment horizontal="center" vertical="center"/>
    </xf>
    <xf numFmtId="0" fontId="0" fillId="34" borderId="0" xfId="0" applyFill="1" applyBorder="1" applyAlignment="1">
      <alignment/>
    </xf>
    <xf numFmtId="1" fontId="49" fillId="0" borderId="11" xfId="0" applyNumberFormat="1" applyFont="1" applyBorder="1" applyAlignment="1">
      <alignment horizontal="right" vertical="center"/>
    </xf>
    <xf numFmtId="0" fontId="73" fillId="35" borderId="16" xfId="0" applyFont="1" applyFill="1" applyBorder="1" applyAlignment="1">
      <alignment horizontal="center" vertical="center" wrapText="1"/>
    </xf>
    <xf numFmtId="0" fontId="4" fillId="0" borderId="0" xfId="66" applyFont="1" applyAlignment="1">
      <alignment vertical="center"/>
      <protection/>
    </xf>
    <xf numFmtId="173" fontId="0" fillId="0" borderId="0" xfId="0" applyNumberFormat="1" applyAlignment="1">
      <alignment/>
    </xf>
    <xf numFmtId="0" fontId="78" fillId="0" borderId="0" xfId="0" applyFont="1" applyFill="1" applyBorder="1" applyAlignment="1">
      <alignment horizontal="right" vertical="center" wrapText="1"/>
    </xf>
    <xf numFmtId="173" fontId="49" fillId="0" borderId="0" xfId="0" applyNumberFormat="1" applyFont="1" applyFill="1" applyBorder="1" applyAlignment="1">
      <alignment horizontal="right" vertical="center"/>
    </xf>
    <xf numFmtId="0" fontId="5" fillId="0" borderId="0" xfId="66" applyFill="1">
      <alignment/>
      <protection/>
    </xf>
    <xf numFmtId="0" fontId="0" fillId="0" borderId="0" xfId="0" applyFill="1" applyAlignment="1">
      <alignment/>
    </xf>
    <xf numFmtId="0" fontId="5" fillId="0" borderId="0" xfId="0" applyFont="1" applyFill="1" applyAlignment="1">
      <alignment horizontal="left" vertical="center" wrapText="1"/>
    </xf>
    <xf numFmtId="0" fontId="49" fillId="0" borderId="0" xfId="0" applyFont="1" applyAlignment="1">
      <alignment horizontal="left" vertical="top" wrapText="1"/>
    </xf>
    <xf numFmtId="0" fontId="5" fillId="0" borderId="0" xfId="66" applyAlignment="1">
      <alignment vertical="top"/>
      <protection/>
    </xf>
    <xf numFmtId="4" fontId="2" fillId="0" borderId="0" xfId="66" applyNumberFormat="1" applyFont="1" applyBorder="1" applyAlignment="1">
      <alignment horizontal="left" vertical="center"/>
      <protection/>
    </xf>
    <xf numFmtId="0" fontId="5" fillId="0" borderId="0" xfId="0" applyFont="1" applyFill="1" applyAlignment="1">
      <alignment horizontal="justify" vertical="center"/>
    </xf>
    <xf numFmtId="0" fontId="2" fillId="0" borderId="0" xfId="66" applyFont="1" applyBorder="1" applyAlignment="1">
      <alignment horizontal="justify" vertical="center"/>
      <protection/>
    </xf>
    <xf numFmtId="0" fontId="5" fillId="0" borderId="0" xfId="66" applyBorder="1" applyAlignment="1">
      <alignment horizontal="center" vertical="center"/>
      <protection/>
    </xf>
    <xf numFmtId="171" fontId="3" fillId="0" borderId="0" xfId="66" applyNumberFormat="1" applyFont="1" applyBorder="1" applyAlignment="1">
      <alignment horizontal="center" vertical="center"/>
      <protection/>
    </xf>
    <xf numFmtId="3" fontId="5" fillId="0" borderId="0" xfId="66" applyNumberFormat="1" applyBorder="1" applyAlignment="1">
      <alignment horizontal="center" vertical="center"/>
      <protection/>
    </xf>
    <xf numFmtId="2" fontId="5" fillId="0" borderId="0" xfId="66" applyNumberFormat="1" applyFont="1" applyBorder="1" applyAlignment="1">
      <alignment horizontal="center" vertical="center"/>
      <protection/>
    </xf>
    <xf numFmtId="0" fontId="5" fillId="0" borderId="0" xfId="66" applyBorder="1" applyAlignment="1">
      <alignment vertical="center"/>
      <protection/>
    </xf>
    <xf numFmtId="0" fontId="5" fillId="0" borderId="0" xfId="66" applyFont="1" applyFill="1" applyBorder="1" applyAlignment="1" quotePrefix="1">
      <alignment horizontal="left" vertical="center"/>
      <protection/>
    </xf>
    <xf numFmtId="2" fontId="0" fillId="0" borderId="0" xfId="0" applyNumberFormat="1" applyAlignment="1">
      <alignment/>
    </xf>
    <xf numFmtId="4" fontId="2" fillId="37" borderId="0" xfId="0" applyNumberFormat="1" applyFont="1" applyFill="1" applyBorder="1" applyAlignment="1">
      <alignment horizontal="left" vertical="center"/>
    </xf>
    <xf numFmtId="171" fontId="3" fillId="37" borderId="0" xfId="0" applyNumberFormat="1" applyFont="1" applyFill="1" applyBorder="1" applyAlignment="1">
      <alignment horizontal="center" vertical="center"/>
    </xf>
    <xf numFmtId="0" fontId="0" fillId="37" borderId="0" xfId="0" applyFill="1" applyAlignment="1">
      <alignment/>
    </xf>
    <xf numFmtId="0" fontId="79" fillId="0" borderId="0" xfId="66" applyFont="1" applyAlignment="1">
      <alignment/>
      <protection/>
    </xf>
    <xf numFmtId="0" fontId="49" fillId="0" borderId="0" xfId="0" applyFont="1" applyBorder="1" applyAlignment="1">
      <alignment horizontal="right" vertical="center"/>
    </xf>
    <xf numFmtId="0" fontId="49" fillId="0" borderId="11" xfId="0" applyFont="1" applyBorder="1" applyAlignment="1">
      <alignment horizontal="right" vertical="center" wrapText="1"/>
    </xf>
    <xf numFmtId="0" fontId="49" fillId="0" borderId="11" xfId="0" applyFont="1" applyBorder="1" applyAlignment="1">
      <alignment horizontal="left" vertical="center"/>
    </xf>
    <xf numFmtId="0" fontId="78" fillId="0" borderId="0" xfId="0" applyFont="1" applyBorder="1" applyAlignment="1">
      <alignment horizontal="right"/>
    </xf>
    <xf numFmtId="0" fontId="49" fillId="0" borderId="12" xfId="0" applyFont="1" applyBorder="1" applyAlignment="1">
      <alignment horizontal="left" vertical="center"/>
    </xf>
    <xf numFmtId="0" fontId="49" fillId="0" borderId="12" xfId="0" applyFont="1" applyBorder="1" applyAlignment="1" quotePrefix="1">
      <alignment horizontal="left" vertical="center"/>
    </xf>
    <xf numFmtId="0" fontId="49" fillId="0" borderId="0" xfId="0" applyFont="1" applyBorder="1" applyAlignment="1">
      <alignment horizontal="right" vertical="center"/>
    </xf>
    <xf numFmtId="0" fontId="73" fillId="0" borderId="0" xfId="0" applyFont="1" applyBorder="1" applyAlignment="1">
      <alignment horizontal="right"/>
    </xf>
    <xf numFmtId="0" fontId="73" fillId="0" borderId="11" xfId="0" applyFont="1" applyBorder="1" applyAlignment="1">
      <alignment horizontal="left" vertical="center" wrapText="1"/>
    </xf>
    <xf numFmtId="0" fontId="73" fillId="0" borderId="12" xfId="0" applyFont="1" applyBorder="1" applyAlignment="1">
      <alignment horizontal="left" vertical="center" wrapText="1"/>
    </xf>
    <xf numFmtId="0" fontId="73" fillId="36" borderId="17"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49" fillId="0" borderId="0" xfId="0" applyFont="1" applyFill="1" applyBorder="1" applyAlignment="1">
      <alignment horizontal="right" vertical="center" wrapText="1"/>
    </xf>
    <xf numFmtId="0" fontId="49" fillId="0" borderId="12" xfId="0" applyFont="1" applyFill="1" applyBorder="1" applyAlignment="1">
      <alignment horizontal="right" vertical="center" wrapText="1"/>
    </xf>
    <xf numFmtId="0" fontId="49" fillId="0" borderId="0" xfId="0" applyFont="1" applyFill="1" applyBorder="1" applyAlignment="1" quotePrefix="1">
      <alignment vertical="center"/>
    </xf>
    <xf numFmtId="0" fontId="80" fillId="0" borderId="12" xfId="0" applyFont="1" applyBorder="1" applyAlignment="1">
      <alignment horizontal="right" vertical="center"/>
    </xf>
    <xf numFmtId="0" fontId="78" fillId="0" borderId="12" xfId="0" applyFont="1" applyBorder="1" applyAlignment="1">
      <alignment horizontal="right" vertical="center"/>
    </xf>
    <xf numFmtId="1" fontId="49" fillId="0" borderId="12" xfId="0" applyNumberFormat="1" applyFont="1" applyBorder="1" applyAlignment="1">
      <alignment vertical="center"/>
    </xf>
    <xf numFmtId="1" fontId="49" fillId="0" borderId="12" xfId="0" applyNumberFormat="1" applyFont="1" applyFill="1" applyBorder="1" applyAlignment="1">
      <alignment horizontal="right" vertical="center"/>
    </xf>
    <xf numFmtId="0" fontId="6" fillId="0" borderId="0" xfId="66" applyFont="1" applyAlignment="1">
      <alignment horizontal="left" vertical="top" wrapText="1"/>
      <protection/>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0" fontId="0" fillId="0" borderId="0" xfId="0" applyAlignment="1">
      <alignment/>
    </xf>
    <xf numFmtId="2" fontId="0" fillId="0" borderId="0" xfId="0" applyNumberFormat="1" applyAlignment="1">
      <alignment/>
    </xf>
    <xf numFmtId="0" fontId="68" fillId="0" borderId="0" xfId="66" applyFont="1" applyAlignment="1">
      <alignment vertical="center"/>
      <protection/>
    </xf>
    <xf numFmtId="0" fontId="50" fillId="0" borderId="0" xfId="66" applyFont="1">
      <alignment/>
      <protection/>
    </xf>
    <xf numFmtId="171" fontId="81" fillId="0" borderId="0" xfId="66" applyNumberFormat="1" applyFont="1" applyBorder="1" applyAlignment="1">
      <alignment horizontal="right" vertical="center"/>
      <protection/>
    </xf>
    <xf numFmtId="0" fontId="0" fillId="0" borderId="0" xfId="0" applyNumberFormat="1" applyAlignment="1">
      <alignment/>
    </xf>
    <xf numFmtId="2" fontId="14" fillId="0" borderId="0" xfId="66" applyNumberFormat="1" applyFont="1">
      <alignment/>
      <protection/>
    </xf>
    <xf numFmtId="2" fontId="0" fillId="0" borderId="0" xfId="0" applyNumberFormat="1" applyAlignment="1">
      <alignment/>
    </xf>
    <xf numFmtId="2" fontId="0" fillId="0" borderId="0" xfId="0" applyNumberFormat="1" applyAlignment="1">
      <alignment/>
    </xf>
    <xf numFmtId="0"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0" fontId="6" fillId="0" borderId="0" xfId="66" applyFont="1" applyAlignment="1">
      <alignment vertical="top" wrapText="1"/>
      <protection/>
    </xf>
    <xf numFmtId="0" fontId="5" fillId="0" borderId="0" xfId="0" applyFont="1" applyAlignment="1">
      <alignment wrapText="1"/>
    </xf>
    <xf numFmtId="0" fontId="5" fillId="0" borderId="0" xfId="0" applyFont="1" applyAlignment="1">
      <alignment horizontal="left"/>
    </xf>
    <xf numFmtId="0" fontId="58" fillId="0" borderId="0" xfId="59" applyAlignment="1">
      <alignment/>
    </xf>
    <xf numFmtId="2" fontId="0" fillId="0" borderId="0" xfId="0" applyNumberFormat="1" applyAlignment="1">
      <alignment/>
    </xf>
    <xf numFmtId="0" fontId="0" fillId="0" borderId="0" xfId="0" applyAlignment="1">
      <alignment/>
    </xf>
    <xf numFmtId="2" fontId="0" fillId="0" borderId="0" xfId="0" applyNumberFormat="1" applyAlignment="1">
      <alignment/>
    </xf>
    <xf numFmtId="0" fontId="6" fillId="0" borderId="0" xfId="66" applyFont="1" applyAlignment="1">
      <alignment horizontal="center" vertical="top"/>
      <protection/>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Alignment="1">
      <alignment horizontal="right" wrapText="1"/>
    </xf>
    <xf numFmtId="0" fontId="1" fillId="0" borderId="0" xfId="0" applyFont="1" applyFill="1" applyBorder="1" applyAlignment="1">
      <alignment wrapText="1"/>
    </xf>
    <xf numFmtId="0" fontId="82" fillId="14" borderId="0" xfId="0" applyFont="1" applyFill="1" applyAlignment="1">
      <alignment/>
    </xf>
    <xf numFmtId="171" fontId="3" fillId="38" borderId="0" xfId="0" applyNumberFormat="1" applyFont="1" applyFill="1" applyBorder="1" applyAlignment="1">
      <alignment horizontal="center" vertical="center"/>
    </xf>
    <xf numFmtId="0" fontId="82" fillId="35" borderId="0" xfId="0" applyFont="1" applyFill="1" applyAlignment="1">
      <alignment/>
    </xf>
    <xf numFmtId="0" fontId="49" fillId="0" borderId="0" xfId="0" applyFont="1" applyFill="1" applyBorder="1" applyAlignment="1">
      <alignment vertical="center"/>
    </xf>
    <xf numFmtId="173" fontId="49" fillId="0" borderId="0" xfId="0" applyNumberFormat="1" applyFont="1" applyFill="1" applyBorder="1" applyAlignment="1">
      <alignment vertical="center"/>
    </xf>
    <xf numFmtId="0" fontId="49" fillId="0" borderId="0" xfId="0" applyFont="1" applyFill="1" applyBorder="1" applyAlignment="1">
      <alignment vertical="center" wrapText="1"/>
    </xf>
    <xf numFmtId="0" fontId="49" fillId="0" borderId="18" xfId="0" applyFont="1" applyFill="1" applyBorder="1" applyAlignment="1">
      <alignment vertical="center" wrapText="1"/>
    </xf>
    <xf numFmtId="173" fontId="49" fillId="0" borderId="18" xfId="0" applyNumberFormat="1" applyFont="1" applyFill="1" applyBorder="1" applyAlignment="1">
      <alignment vertical="center" wrapText="1"/>
    </xf>
    <xf numFmtId="171" fontId="81" fillId="0" borderId="0" xfId="66" applyNumberFormat="1" applyFont="1" applyFill="1" applyBorder="1" applyAlignment="1">
      <alignment horizontal="right" vertical="center"/>
      <protection/>
    </xf>
    <xf numFmtId="0" fontId="49" fillId="0" borderId="11" xfId="0" applyNumberFormat="1" applyFont="1" applyFill="1" applyBorder="1" applyAlignment="1">
      <alignment horizontal="center" vertical="center"/>
    </xf>
    <xf numFmtId="173" fontId="2" fillId="0" borderId="19" xfId="0" applyNumberFormat="1" applyFont="1" applyFill="1" applyBorder="1" applyAlignment="1">
      <alignment horizontal="right" vertical="center"/>
    </xf>
    <xf numFmtId="0" fontId="49" fillId="0" borderId="11" xfId="0" applyFont="1" applyFill="1" applyBorder="1" applyAlignment="1">
      <alignment horizontal="right" vertical="center"/>
    </xf>
    <xf numFmtId="173" fontId="2" fillId="0" borderId="20" xfId="0" applyNumberFormat="1" applyFont="1" applyFill="1" applyBorder="1" applyAlignment="1">
      <alignment horizontal="right" vertical="center"/>
    </xf>
    <xf numFmtId="173" fontId="49" fillId="0" borderId="19" xfId="0" applyNumberFormat="1" applyFont="1" applyFill="1" applyBorder="1" applyAlignment="1">
      <alignment horizontal="right" vertical="center"/>
    </xf>
    <xf numFmtId="0" fontId="5" fillId="0" borderId="0" xfId="0" applyFont="1" applyBorder="1" applyAlignment="1">
      <alignment horizontal="left"/>
    </xf>
    <xf numFmtId="0" fontId="5" fillId="0" borderId="0" xfId="0" applyFont="1" applyBorder="1" applyAlignment="1" quotePrefix="1">
      <alignment horizontal="left" vertical="center"/>
    </xf>
    <xf numFmtId="2" fontId="83" fillId="0" borderId="0" xfId="0" applyNumberFormat="1" applyFont="1" applyAlignment="1">
      <alignment/>
    </xf>
    <xf numFmtId="0" fontId="6" fillId="0" borderId="0" xfId="66" applyFont="1" applyAlignment="1">
      <alignment vertical="top" wrapText="1"/>
      <protection/>
    </xf>
    <xf numFmtId="0" fontId="5" fillId="0" borderId="0" xfId="66" applyAlignment="1">
      <alignment vertical="top"/>
      <protection/>
    </xf>
    <xf numFmtId="0" fontId="5" fillId="0" borderId="0" xfId="0" applyFont="1" applyAlignment="1">
      <alignment horizontal="left" vertical="center" wrapText="1"/>
    </xf>
    <xf numFmtId="0" fontId="49" fillId="0" borderId="0" xfId="0" applyFont="1" applyAlignment="1">
      <alignment horizontal="left" vertical="top" wrapText="1"/>
    </xf>
    <xf numFmtId="0" fontId="5" fillId="0" borderId="0" xfId="0" applyFont="1" applyBorder="1" applyAlignment="1">
      <alignment horizontal="center" vertical="center"/>
    </xf>
    <xf numFmtId="0" fontId="55" fillId="0" borderId="21"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6" fillId="0" borderId="0" xfId="66" applyFont="1" applyAlignment="1">
      <alignment horizontal="left" vertical="top" wrapText="1"/>
      <protection/>
    </xf>
    <xf numFmtId="0" fontId="49" fillId="0" borderId="0" xfId="0" applyFont="1" applyBorder="1" applyAlignment="1">
      <alignment horizontal="center" vertical="center"/>
    </xf>
    <xf numFmtId="4" fontId="2" fillId="0" borderId="0" xfId="0" applyNumberFormat="1" applyFont="1" applyBorder="1" applyAlignment="1">
      <alignment horizontal="left" vertical="center"/>
    </xf>
    <xf numFmtId="172" fontId="49" fillId="0" borderId="0" xfId="0" applyNumberFormat="1" applyFont="1" applyBorder="1" applyAlignment="1">
      <alignment horizontal="right" vertical="center"/>
    </xf>
    <xf numFmtId="0" fontId="49" fillId="0" borderId="0" xfId="0" applyFont="1" applyBorder="1" applyAlignment="1">
      <alignment horizontal="right" vertical="center"/>
    </xf>
    <xf numFmtId="172" fontId="49" fillId="0" borderId="0" xfId="0" applyNumberFormat="1" applyFont="1" applyBorder="1" applyAlignment="1">
      <alignment horizontal="center" vertical="center"/>
    </xf>
    <xf numFmtId="172" fontId="5" fillId="0" borderId="10" xfId="66" applyNumberFormat="1" applyBorder="1" applyAlignment="1">
      <alignment horizontal="center" vertical="center"/>
      <protection/>
    </xf>
    <xf numFmtId="4" fontId="2" fillId="0" borderId="10" xfId="66" applyNumberFormat="1" applyFont="1" applyBorder="1" applyAlignment="1">
      <alignment horizontal="left" vertical="center"/>
      <protection/>
    </xf>
    <xf numFmtId="4" fontId="2" fillId="0" borderId="22" xfId="66" applyNumberFormat="1" applyFont="1" applyBorder="1" applyAlignment="1">
      <alignment horizontal="left" vertical="center"/>
      <protection/>
    </xf>
    <xf numFmtId="4" fontId="2" fillId="0" borderId="14" xfId="66" applyNumberFormat="1" applyFont="1" applyBorder="1" applyAlignment="1">
      <alignment horizontal="left" vertical="center"/>
      <protection/>
    </xf>
    <xf numFmtId="0" fontId="5" fillId="0" borderId="0" xfId="66" applyBorder="1" applyAlignment="1">
      <alignment horizontal="right" vertical="center"/>
      <protection/>
    </xf>
    <xf numFmtId="0" fontId="5" fillId="0" borderId="23" xfId="66" applyBorder="1" applyAlignment="1">
      <alignment horizontal="center" vertical="center"/>
      <protection/>
    </xf>
    <xf numFmtId="0" fontId="5" fillId="0" borderId="18" xfId="66" applyBorder="1" applyAlignment="1">
      <alignment horizontal="center" vertical="center"/>
      <protection/>
    </xf>
    <xf numFmtId="0" fontId="5" fillId="0" borderId="24" xfId="66" applyBorder="1" applyAlignment="1">
      <alignment horizontal="center" vertical="center"/>
      <protection/>
    </xf>
    <xf numFmtId="172" fontId="5" fillId="0" borderId="23" xfId="66" applyNumberFormat="1" applyBorder="1" applyAlignment="1">
      <alignment horizontal="center" vertical="center"/>
      <protection/>
    </xf>
    <xf numFmtId="172" fontId="5" fillId="0" borderId="18" xfId="66" applyNumberFormat="1" applyBorder="1" applyAlignment="1">
      <alignment horizontal="center" vertical="center"/>
      <protection/>
    </xf>
    <xf numFmtId="172" fontId="5" fillId="0" borderId="24" xfId="66" applyNumberFormat="1" applyBorder="1" applyAlignment="1">
      <alignment horizontal="center" vertical="center"/>
      <protection/>
    </xf>
    <xf numFmtId="2" fontId="5" fillId="0" borderId="0" xfId="0" applyNumberFormat="1" applyFont="1" applyFill="1" applyBorder="1" applyAlignment="1">
      <alignment horizontal="left" vertical="center"/>
    </xf>
    <xf numFmtId="2" fontId="5" fillId="0" borderId="11" xfId="0" applyNumberFormat="1" applyFont="1" applyFill="1" applyBorder="1" applyAlignment="1">
      <alignment horizontal="left" vertical="center"/>
    </xf>
    <xf numFmtId="4" fontId="2" fillId="0" borderId="0" xfId="66" applyNumberFormat="1" applyFont="1" applyBorder="1" applyAlignment="1">
      <alignment horizontal="left" vertical="center"/>
      <protection/>
    </xf>
    <xf numFmtId="0" fontId="5" fillId="0" borderId="22" xfId="66" applyFont="1" applyBorder="1" applyAlignment="1">
      <alignment horizontal="justify" vertical="center"/>
      <protection/>
    </xf>
    <xf numFmtId="0" fontId="5" fillId="0" borderId="14" xfId="66" applyFont="1" applyBorder="1" applyAlignment="1">
      <alignment horizontal="justify" vertical="center"/>
      <protection/>
    </xf>
    <xf numFmtId="0" fontId="5" fillId="0" borderId="0" xfId="0" applyFont="1" applyFill="1" applyAlignment="1">
      <alignment horizontal="justify" vertical="center"/>
    </xf>
    <xf numFmtId="0" fontId="5" fillId="0" borderId="10" xfId="66" applyBorder="1" applyAlignment="1">
      <alignment horizontal="center" vertical="center"/>
      <protection/>
    </xf>
    <xf numFmtId="0" fontId="2" fillId="0" borderId="25" xfId="66" applyFont="1" applyBorder="1" applyAlignment="1">
      <alignment horizontal="justify" vertical="center"/>
      <protection/>
    </xf>
    <xf numFmtId="172" fontId="5" fillId="0" borderId="0" xfId="66" applyNumberFormat="1" applyBorder="1" applyAlignment="1">
      <alignment horizontal="right" vertical="center"/>
      <protection/>
    </xf>
    <xf numFmtId="0" fontId="5" fillId="0" borderId="10" xfId="66" applyFont="1" applyBorder="1" applyAlignment="1">
      <alignment horizontal="justify" vertical="center"/>
      <protection/>
    </xf>
    <xf numFmtId="0" fontId="69" fillId="0" borderId="0" xfId="0" applyFont="1" applyBorder="1" applyAlignment="1">
      <alignment horizontal="left" vertical="center" wrapText="1"/>
    </xf>
    <xf numFmtId="0" fontId="78" fillId="0" borderId="0" xfId="0" applyFont="1" applyBorder="1" applyAlignment="1">
      <alignment horizontal="center" vertical="center" wrapText="1"/>
    </xf>
    <xf numFmtId="0" fontId="69" fillId="0" borderId="11" xfId="0" applyFont="1" applyBorder="1" applyAlignment="1">
      <alignment horizontal="left" vertical="center" wrapText="1"/>
    </xf>
    <xf numFmtId="0" fontId="5" fillId="0" borderId="0" xfId="66" applyFont="1" applyAlignment="1">
      <alignment horizontal="left" vertical="top" wrapText="1"/>
      <protection/>
    </xf>
    <xf numFmtId="0" fontId="69" fillId="0" borderId="13" xfId="0" applyFont="1" applyBorder="1" applyAlignment="1">
      <alignment horizontal="left" vertical="center" wrapText="1"/>
    </xf>
  </cellXfs>
  <cellStyles count="7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2" xfId="47"/>
    <cellStyle name="Hyperlink 3" xfId="48"/>
    <cellStyle name="Comma" xfId="49"/>
    <cellStyle name="Komma 2" xfId="50"/>
    <cellStyle name="Komma 2 2" xfId="51"/>
    <cellStyle name="Komma 2 3" xfId="52"/>
    <cellStyle name="Komma 3" xfId="53"/>
    <cellStyle name="Komma 3 2" xfId="54"/>
    <cellStyle name="Komma 3 3" xfId="55"/>
    <cellStyle name="Komma 4" xfId="56"/>
    <cellStyle name="Komma 4 2" xfId="57"/>
    <cellStyle name="Komma 4 3" xfId="58"/>
    <cellStyle name="Hyperlink" xfId="59"/>
    <cellStyle name="Link 2" xfId="60"/>
    <cellStyle name="Link 3" xfId="61"/>
    <cellStyle name="Neutral" xfId="62"/>
    <cellStyle name="Notiz" xfId="63"/>
    <cellStyle name="Percent" xfId="64"/>
    <cellStyle name="Schlecht" xfId="65"/>
    <cellStyle name="Standard 2" xfId="66"/>
    <cellStyle name="Standard 2 2" xfId="67"/>
    <cellStyle name="Standard 3" xfId="68"/>
    <cellStyle name="Standard 3 2" xfId="69"/>
    <cellStyle name="Standard 3 3" xfId="70"/>
    <cellStyle name="Standard 4" xfId="71"/>
    <cellStyle name="Standard 4 2" xfId="72"/>
    <cellStyle name="Standard 5" xfId="73"/>
    <cellStyle name="Überschrift" xfId="74"/>
    <cellStyle name="Überschrift 1" xfId="75"/>
    <cellStyle name="Überschrift 2" xfId="76"/>
    <cellStyle name="Überschrift 3" xfId="77"/>
    <cellStyle name="Überschrift 4" xfId="78"/>
    <cellStyle name="Verknüpfte Zelle" xfId="79"/>
    <cellStyle name="Currency" xfId="80"/>
    <cellStyle name="Currency [0]" xfId="81"/>
    <cellStyle name="Warnender Text" xfId="82"/>
    <cellStyle name="Zelle überprüfen"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2565"/>
          <c:w val="0.9545"/>
          <c:h val="0.657"/>
        </c:manualLayout>
      </c:layout>
      <c:lineChart>
        <c:grouping val="standard"/>
        <c:varyColors val="0"/>
        <c:ser>
          <c:idx val="4"/>
          <c:order val="0"/>
          <c:tx>
            <c:strRef>
              <c:f>'1 Sammelstelle - Jahr'!$A$17</c:f>
              <c:strCache>
                <c:ptCount val="1"/>
                <c:pt idx="0">
                  <c:v>Körnermais</c:v>
                </c:pt>
              </c:strCache>
            </c:strRef>
          </c:tx>
          <c:spPr>
            <a:ln w="127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CCCFF"/>
              </a:solidFill>
              <a:ln>
                <a:solidFill>
                  <a:srgbClr val="CCCCFF"/>
                </a:solidFill>
              </a:ln>
            </c:spPr>
          </c:marker>
          <c:dLbls>
            <c:numFmt formatCode="General" sourceLinked="1"/>
            <c:txPr>
              <a:bodyPr vert="horz" rot="0" anchor="ctr"/>
              <a:lstStyle/>
              <a:p>
                <a:pPr algn="ctr">
                  <a:defRPr lang="en-US" cap="none" sz="900" b="0" i="0" u="none" baseline="0">
                    <a:solidFill>
                      <a:srgbClr val="000000"/>
                    </a:solidFill>
                  </a:defRPr>
                </a:pPr>
              </a:p>
            </c:txPr>
            <c:dLblPos val="t"/>
            <c:showLegendKey val="0"/>
            <c:showVal val="1"/>
            <c:showBubbleSize val="0"/>
            <c:showCatName val="0"/>
            <c:showSerName val="0"/>
            <c:showLeaderLines val="1"/>
            <c:showPercent val="0"/>
          </c:dLbls>
          <c:cat>
            <c:numRef>
              <c:f>'1 Sammelstelle - Jahr'!$G$12:$Q$12</c:f>
              <c:numCache/>
            </c:numRef>
          </c:cat>
          <c:val>
            <c:numRef>
              <c:f>'1 Sammelstelle - Jahr'!$G$17:$Q$17</c:f>
              <c:numCache/>
            </c:numRef>
          </c:val>
          <c:smooth val="0"/>
        </c:ser>
        <c:ser>
          <c:idx val="0"/>
          <c:order val="1"/>
          <c:tx>
            <c:strRef>
              <c:f>'1 Sammelstelle - Jahr'!$A$13</c:f>
              <c:strCache>
                <c:ptCount val="1"/>
                <c:pt idx="0">
                  <c:v>Weizen, 76/77</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numRef>
              <c:f>'1 Sammelstelle - Jahr'!$G$12:$Q$12</c:f>
              <c:numCache/>
            </c:numRef>
          </c:cat>
          <c:val>
            <c:numRef>
              <c:f>'1 Sammelstelle - Jahr'!$G$13:$Q$13</c:f>
              <c:numCache/>
            </c:numRef>
          </c:val>
          <c:smooth val="0"/>
        </c:ser>
        <c:ser>
          <c:idx val="1"/>
          <c:order val="2"/>
          <c:tx>
            <c:strRef>
              <c:f>'1 Sammelstelle - Jahr'!$A$14</c:f>
              <c:strCache>
                <c:ptCount val="1"/>
                <c:pt idx="0">
                  <c:v>Gerste, 67/69</c:v>
                </c:pt>
              </c:strCache>
            </c:strRef>
          </c:tx>
          <c:spPr>
            <a:ln w="127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C0C0C0"/>
                </a:solidFill>
              </a:ln>
            </c:spPr>
          </c:marker>
          <c:cat>
            <c:numRef>
              <c:f>'1 Sammelstelle - Jahr'!$G$12:$Q$12</c:f>
              <c:numCache/>
            </c:numRef>
          </c:cat>
          <c:val>
            <c:numRef>
              <c:f>'1 Sammelstelle - Jahr'!$G$14:$Q$14</c:f>
              <c:numCache/>
            </c:numRef>
          </c:val>
          <c:smooth val="0"/>
        </c:ser>
        <c:ser>
          <c:idx val="3"/>
          <c:order val="3"/>
          <c:tx>
            <c:strRef>
              <c:f>'1 Sammelstelle - Jahr'!$A$16</c:f>
              <c:strCache>
                <c:ptCount val="1"/>
                <c:pt idx="0">
                  <c:v>Triticale</c:v>
                </c:pt>
              </c:strCache>
            </c:strRef>
          </c:tx>
          <c:spPr>
            <a:ln w="127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solidFill>
                  <a:srgbClr val="333333"/>
                </a:solidFill>
              </a:ln>
            </c:spPr>
          </c:marker>
          <c:dLbls>
            <c:numFmt formatCode="General" sourceLinked="1"/>
            <c:txPr>
              <a:bodyPr vert="horz" rot="0" anchor="ctr"/>
              <a:lstStyle/>
              <a:p>
                <a:pPr algn="ctr">
                  <a:defRPr lang="en-US" cap="none" sz="900" b="0" i="0" u="none" baseline="0">
                    <a:solidFill>
                      <a:srgbClr val="333333"/>
                    </a:solidFill>
                  </a:defRPr>
                </a:pPr>
              </a:p>
            </c:txPr>
            <c:dLblPos val="b"/>
            <c:showLegendKey val="0"/>
            <c:showVal val="1"/>
            <c:showBubbleSize val="0"/>
            <c:showCatName val="0"/>
            <c:showSerName val="0"/>
            <c:showLeaderLines val="1"/>
            <c:showPercent val="0"/>
          </c:dLbls>
          <c:cat>
            <c:numRef>
              <c:f>'1 Sammelstelle - Jahr'!$G$12:$Q$12</c:f>
              <c:numCache/>
            </c:numRef>
          </c:cat>
          <c:val>
            <c:numRef>
              <c:f>'1 Sammelstelle - Jahr'!$G$16:$Q$16</c:f>
              <c:numCache/>
            </c:numRef>
          </c:val>
          <c:smooth val="0"/>
        </c:ser>
        <c:ser>
          <c:idx val="2"/>
          <c:order val="4"/>
          <c:tx>
            <c:strRef>
              <c:f>'1 Sammelstelle - Jahr'!$A$15</c:f>
              <c:strCache>
                <c:ptCount val="1"/>
                <c:pt idx="0">
                  <c:v>Hafer, 57/58</c:v>
                </c:pt>
              </c:strCache>
            </c:strRef>
          </c:tx>
          <c:spPr>
            <a:ln w="127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80"/>
                </a:solidFill>
              </a:ln>
            </c:spPr>
          </c:marker>
          <c:dLbls>
            <c:numFmt formatCode="General" sourceLinked="1"/>
            <c:txPr>
              <a:bodyPr vert="horz" rot="0" anchor="ctr"/>
              <a:lstStyle/>
              <a:p>
                <a:pPr algn="ctr">
                  <a:defRPr lang="en-US" cap="none" sz="900" b="0" i="0" u="none" baseline="0">
                    <a:solidFill>
                      <a:srgbClr val="000000"/>
                    </a:solidFill>
                  </a:defRPr>
                </a:pPr>
              </a:p>
            </c:txPr>
            <c:dLblPos val="b"/>
            <c:showLegendKey val="0"/>
            <c:showVal val="1"/>
            <c:showBubbleSize val="0"/>
            <c:showCatName val="0"/>
            <c:showSerName val="0"/>
            <c:showLeaderLines val="1"/>
            <c:showPercent val="0"/>
          </c:dLbls>
          <c:cat>
            <c:numRef>
              <c:f>'1 Sammelstelle - Jahr'!$G$12:$Q$12</c:f>
              <c:numCache/>
            </c:numRef>
          </c:cat>
          <c:val>
            <c:numRef>
              <c:f>'1 Sammelstelle - Jahr'!$G$15:$Q$15</c:f>
              <c:numCache/>
            </c:numRef>
          </c:val>
          <c:smooth val="0"/>
        </c:ser>
        <c:marker val="1"/>
        <c:axId val="24687185"/>
        <c:axId val="20858074"/>
      </c:lineChart>
      <c:catAx>
        <c:axId val="2468718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20858074"/>
        <c:crosses val="autoZero"/>
        <c:auto val="1"/>
        <c:lblOffset val="100"/>
        <c:tickLblSkip val="1"/>
        <c:noMultiLvlLbl val="0"/>
      </c:catAx>
      <c:valAx>
        <c:axId val="20858074"/>
        <c:scaling>
          <c:orientation val="minMax"/>
          <c:min val="26"/>
        </c:scaling>
        <c:axPos val="l"/>
        <c:delete val="1"/>
        <c:majorTickMark val="out"/>
        <c:minorTickMark val="none"/>
        <c:tickLblPos val="nextTo"/>
        <c:crossAx val="24687185"/>
        <c:crossesAt val="1"/>
        <c:crossBetween val="between"/>
        <c:dispUnits/>
      </c:valAx>
      <c:spPr>
        <a:noFill/>
        <a:ln>
          <a:noFill/>
        </a:ln>
      </c:spPr>
    </c:plotArea>
    <c:legend>
      <c:legendPos val="r"/>
      <c:layout>
        <c:manualLayout>
          <c:xMode val="edge"/>
          <c:yMode val="edge"/>
          <c:x val="0.6725"/>
          <c:y val="0.031"/>
          <c:w val="0.26175"/>
          <c:h val="0.25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201"/>
          <c:w val="0.95975"/>
          <c:h val="0.7345"/>
        </c:manualLayout>
      </c:layout>
      <c:lineChart>
        <c:grouping val="standard"/>
        <c:varyColors val="0"/>
        <c:ser>
          <c:idx val="0"/>
          <c:order val="0"/>
          <c:tx>
            <c:strRef>
              <c:f>'2 franko Mühle - Monat'!$A$13</c:f>
              <c:strCache>
                <c:ptCount val="1"/>
                <c:pt idx="0">
                  <c:v>Weizen 75/76 kg/hl</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'2 franko Mühle - Monat'!$BJ$12:$CG$12</c:f>
              <c:strCache/>
            </c:strRef>
          </c:cat>
          <c:val>
            <c:numRef>
              <c:f>'2 franko Mühle - Monat'!$BJ$13:$CG$13</c:f>
              <c:numCache/>
            </c:numRef>
          </c:val>
          <c:smooth val="0"/>
        </c:ser>
        <c:ser>
          <c:idx val="2"/>
          <c:order val="1"/>
          <c:tx>
            <c:strRef>
              <c:f>'2 franko Mühle - Monat'!$A$15</c:f>
              <c:strCache>
                <c:ptCount val="1"/>
                <c:pt idx="0">
                  <c:v>Körnermais</c:v>
                </c:pt>
              </c:strCache>
            </c:strRef>
          </c:tx>
          <c:spPr>
            <a:ln w="127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solidFill>
                  <a:srgbClr val="333333"/>
                </a:solidFill>
              </a:ln>
            </c:spPr>
          </c:marker>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'2 franko Mühle - Monat'!$BJ$12:$CG$12</c:f>
              <c:strCache/>
            </c:strRef>
          </c:cat>
          <c:val>
            <c:numRef>
              <c:f>'2 franko Mühle - Monat'!$BJ$15:$CG$15</c:f>
              <c:numCache/>
            </c:numRef>
          </c:val>
          <c:smooth val="0"/>
        </c:ser>
        <c:ser>
          <c:idx val="1"/>
          <c:order val="2"/>
          <c:tx>
            <c:strRef>
              <c:f>'2 franko Mühle - Monat'!$A$14</c:f>
              <c:strCache>
                <c:ptCount val="1"/>
                <c:pt idx="0">
                  <c:v>Gerste 65/66.9 kg/hl (ab 01.07.16, vorher 62/63 kg/hl)</c:v>
                </c:pt>
              </c:strCache>
            </c:strRef>
          </c:tx>
          <c:spPr>
            <a:ln w="127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C0C0C0"/>
                </a:solidFill>
              </a:ln>
            </c:spPr>
          </c:marker>
          <c:dLbls>
            <c:numFmt formatCode="General" sourceLinked="1"/>
            <c:dLblPos val="b"/>
            <c:showLegendKey val="0"/>
            <c:showVal val="1"/>
            <c:showBubbleSize val="0"/>
            <c:showCatName val="0"/>
            <c:showSerName val="0"/>
            <c:showLeaderLines val="1"/>
            <c:showPercent val="0"/>
          </c:dLbls>
          <c:cat>
            <c:strRef>
              <c:f>'2 franko Mühle - Monat'!$BJ$12:$CG$12</c:f>
              <c:strCache/>
            </c:strRef>
          </c:cat>
          <c:val>
            <c:numRef>
              <c:f>'2 franko Mühle - Monat'!$BJ$14:$CG$14</c:f>
              <c:numCache/>
            </c:numRef>
          </c:val>
          <c:smooth val="0"/>
        </c:ser>
        <c:marker val="1"/>
        <c:axId val="53504939"/>
        <c:axId val="11782404"/>
      </c:lineChart>
      <c:catAx>
        <c:axId val="53504939"/>
        <c:scaling>
          <c:orientation val="minMax"/>
        </c:scaling>
        <c:axPos val="b"/>
        <c:delete val="0"/>
        <c:numFmt formatCode="General" sourceLinked="1"/>
        <c:majorTickMark val="none"/>
        <c:minorTickMark val="none"/>
        <c:tickLblPos val="nextTo"/>
        <c:spPr>
          <a:ln w="3175">
            <a:solidFill>
              <a:srgbClr val="C0C0C0"/>
            </a:solidFill>
          </a:ln>
        </c:spPr>
        <c:txPr>
          <a:bodyPr vert="horz" rot="-1080000"/>
          <a:lstStyle/>
          <a:p>
            <a:pPr>
              <a:defRPr lang="en-US" cap="none" sz="600" b="0" i="0" u="none" baseline="0">
                <a:solidFill>
                  <a:srgbClr val="000000"/>
                </a:solidFill>
              </a:defRPr>
            </a:pPr>
          </a:p>
        </c:txPr>
        <c:crossAx val="11782404"/>
        <c:crosses val="autoZero"/>
        <c:auto val="1"/>
        <c:lblOffset val="100"/>
        <c:tickLblSkip val="1"/>
        <c:noMultiLvlLbl val="0"/>
      </c:catAx>
      <c:valAx>
        <c:axId val="11782404"/>
        <c:scaling>
          <c:orientation val="minMax"/>
          <c:max val="42"/>
          <c:min val="34"/>
        </c:scaling>
        <c:axPos val="l"/>
        <c:majorGridlines>
          <c:spPr>
            <a:ln w="3175">
              <a:solidFill>
                <a:srgbClr val="C0C0C0"/>
              </a:solidFill>
            </a:ln>
          </c:spPr>
        </c:majorGridlines>
        <c:delete val="1"/>
        <c:majorTickMark val="out"/>
        <c:minorTickMark val="none"/>
        <c:tickLblPos val="nextTo"/>
        <c:crossAx val="53504939"/>
        <c:crossesAt val="1"/>
        <c:crossBetween val="between"/>
        <c:dispUnits/>
        <c:majorUnit val="2"/>
      </c:valAx>
      <c:spPr>
        <a:noFill/>
        <a:ln>
          <a:noFill/>
        </a:ln>
      </c:spPr>
    </c:plotArea>
    <c:legend>
      <c:legendPos val="r"/>
      <c:layout>
        <c:manualLayout>
          <c:xMode val="edge"/>
          <c:yMode val="edge"/>
          <c:x val="0.604"/>
          <c:y val="0.02025"/>
          <c:w val="0.396"/>
          <c:h val="0.173"/>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Calibri"/>
                <a:ea typeface="Calibri"/>
                <a:cs typeface="Calibri"/>
              </a:rPr>
              <a:t> </a:t>
            </a:r>
          </a:p>
        </c:rich>
      </c:tx>
      <c:layout>
        <c:manualLayout>
          <c:xMode val="factor"/>
          <c:yMode val="factor"/>
          <c:x val="-0.00125"/>
          <c:y val="-0.01325"/>
        </c:manualLayout>
      </c:layout>
      <c:spPr>
        <a:noFill/>
        <a:ln w="3175">
          <a:noFill/>
        </a:ln>
      </c:spPr>
    </c:title>
    <c:plotArea>
      <c:layout>
        <c:manualLayout>
          <c:xMode val="edge"/>
          <c:yMode val="edge"/>
          <c:x val="0.00875"/>
          <c:y val="0.18925"/>
          <c:w val="0.99"/>
          <c:h val="0.68975"/>
        </c:manualLayout>
      </c:layout>
      <c:lineChart>
        <c:grouping val="standard"/>
        <c:varyColors val="0"/>
        <c:ser>
          <c:idx val="2"/>
          <c:order val="0"/>
          <c:tx>
            <c:strRef>
              <c:f>'2 franko Mühle - Monat'!$A$21</c:f>
              <c:strCache>
                <c:ptCount val="1"/>
                <c:pt idx="0">
                  <c:v>Sojaschrot mind. 48% RP</c:v>
                </c:pt>
              </c:strCache>
            </c:strRef>
          </c:tx>
          <c:spPr>
            <a:ln w="127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C0C0C0"/>
                </a:solidFill>
              </a:ln>
            </c:spPr>
          </c:marker>
          <c:dLbls>
            <c:numFmt formatCode="General" sourceLinked="1"/>
            <c:txPr>
              <a:bodyPr vert="horz" rot="0" anchor="ctr"/>
              <a:lstStyle/>
              <a:p>
                <a:pPr algn="ctr">
                  <a:defRPr lang="en-US" cap="none" sz="800" b="0" i="0" u="none" baseline="0">
                    <a:solidFill>
                      <a:srgbClr val="000000"/>
                    </a:solidFill>
                  </a:defRPr>
                </a:pPr>
              </a:p>
            </c:txPr>
            <c:dLblPos val="t"/>
            <c:showLegendKey val="0"/>
            <c:showVal val="1"/>
            <c:showBubbleSize val="0"/>
            <c:showCatName val="0"/>
            <c:showSerName val="0"/>
            <c:showLeaderLines val="1"/>
            <c:showPercent val="0"/>
          </c:dLbls>
          <c:cat>
            <c:strRef>
              <c:f>'2 franko Mühle - Monat'!$BJ$12:$CG$12</c:f>
              <c:strCache/>
            </c:strRef>
          </c:cat>
          <c:val>
            <c:numRef>
              <c:f>'2 franko Mühle - Monat'!$BJ$21:$CG$21</c:f>
              <c:numCache/>
            </c:numRef>
          </c:val>
          <c:smooth val="0"/>
        </c:ser>
        <c:marker val="1"/>
        <c:axId val="38932773"/>
        <c:axId val="14850638"/>
      </c:lineChart>
      <c:catAx>
        <c:axId val="38932773"/>
        <c:scaling>
          <c:orientation val="minMax"/>
        </c:scaling>
        <c:axPos val="b"/>
        <c:delete val="0"/>
        <c:numFmt formatCode="General" sourceLinked="1"/>
        <c:majorTickMark val="none"/>
        <c:minorTickMark val="none"/>
        <c:tickLblPos val="nextTo"/>
        <c:spPr>
          <a:ln w="3175">
            <a:solidFill>
              <a:srgbClr val="C0C0C0"/>
            </a:solidFill>
          </a:ln>
        </c:spPr>
        <c:txPr>
          <a:bodyPr vert="horz" rot="-1080000"/>
          <a:lstStyle/>
          <a:p>
            <a:pPr>
              <a:defRPr lang="en-US" cap="none" sz="600" b="0" i="0" u="none" baseline="0">
                <a:solidFill>
                  <a:srgbClr val="000000"/>
                </a:solidFill>
              </a:defRPr>
            </a:pPr>
          </a:p>
        </c:txPr>
        <c:crossAx val="14850638"/>
        <c:crosses val="autoZero"/>
        <c:auto val="1"/>
        <c:lblOffset val="100"/>
        <c:tickLblSkip val="1"/>
        <c:noMultiLvlLbl val="0"/>
      </c:catAx>
      <c:valAx>
        <c:axId val="14850638"/>
        <c:scaling>
          <c:orientation val="minMax"/>
          <c:max val="60"/>
          <c:min val="45"/>
        </c:scaling>
        <c:axPos val="l"/>
        <c:majorGridlines>
          <c:spPr>
            <a:ln w="3175">
              <a:solidFill>
                <a:srgbClr val="C0C0C0"/>
              </a:solidFill>
            </a:ln>
          </c:spPr>
        </c:majorGridlines>
        <c:delete val="1"/>
        <c:majorTickMark val="out"/>
        <c:minorTickMark val="none"/>
        <c:tickLblPos val="nextTo"/>
        <c:crossAx val="38932773"/>
        <c:crossesAt val="1"/>
        <c:crossBetween val="between"/>
        <c:dispUnits/>
      </c:valAx>
      <c:spPr>
        <a:noFill/>
        <a:ln>
          <a:noFill/>
        </a:ln>
      </c:spPr>
    </c:plotArea>
    <c:legend>
      <c:legendPos val="r"/>
      <c:layout>
        <c:manualLayout>
          <c:xMode val="edge"/>
          <c:yMode val="edge"/>
          <c:x val="0.52525"/>
          <c:y val="0.0615"/>
          <c:w val="0.38275"/>
          <c:h val="0.059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6175"/>
          <c:w val="0.98975"/>
          <c:h val="0.85825"/>
        </c:manualLayout>
      </c:layout>
      <c:lineChart>
        <c:grouping val="standard"/>
        <c:varyColors val="0"/>
        <c:ser>
          <c:idx val="4"/>
          <c:order val="0"/>
          <c:tx>
            <c:strRef>
              <c:f>'3 Börse - Monat'!$A$17:$B$17</c:f>
              <c:strCache>
                <c:ptCount val="1"/>
                <c:pt idx="0">
                  <c:v>Sojaschrot CBOT US$ /    short t</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700" b="0" i="0" u="none" baseline="0">
                      <a:solidFill>
                        <a:srgbClr val="000000"/>
                      </a:solidFill>
                    </a:defRPr>
                  </a:pPr>
                </a:p>
              </c:txPr>
              <c:numFmt formatCode="General" sourceLinked="1"/>
              <c:dLblPos val="b"/>
              <c:showLegendKey val="0"/>
              <c:showVal val="1"/>
              <c:showBubbleSize val="0"/>
              <c:showCatName val="0"/>
              <c:showSerName val="0"/>
              <c:showPercent val="0"/>
            </c:dLbl>
            <c:dLbl>
              <c:idx val="4"/>
              <c:txPr>
                <a:bodyPr vert="horz" rot="0" anchor="ctr"/>
                <a:lstStyle/>
                <a:p>
                  <a:pPr algn="ctr">
                    <a:defRPr lang="en-US" cap="none" sz="700" b="0" i="0" u="none" baseline="0">
                      <a:solidFill>
                        <a:srgbClr val="000000"/>
                      </a:solidFill>
                    </a:defRPr>
                  </a:pPr>
                </a:p>
              </c:txPr>
              <c:numFmt formatCode="General" sourceLinked="1"/>
              <c:dLblPos val="b"/>
              <c:showLegendKey val="0"/>
              <c:showVal val="1"/>
              <c:showBubbleSize val="0"/>
              <c:showCatName val="0"/>
              <c:showSerName val="0"/>
              <c:showPercent val="0"/>
            </c:dLbl>
            <c:dLbl>
              <c:idx val="5"/>
              <c:txPr>
                <a:bodyPr vert="horz" rot="0" anchor="ctr"/>
                <a:lstStyle/>
                <a:p>
                  <a:pPr algn="ctr">
                    <a:defRPr lang="en-US" cap="none" sz="700" b="0" i="0" u="none" baseline="0">
                      <a:solidFill>
                        <a:srgbClr val="000000"/>
                      </a:solidFill>
                    </a:defRPr>
                  </a:pPr>
                </a:p>
              </c:txPr>
              <c:numFmt formatCode="General" sourceLinked="1"/>
              <c:dLblPos val="b"/>
              <c:showLegendKey val="0"/>
              <c:showVal val="1"/>
              <c:showBubbleSize val="0"/>
              <c:showCatName val="0"/>
              <c:showSerName val="0"/>
              <c:showPercent val="0"/>
            </c:dLbl>
            <c:dLbl>
              <c:idx val="6"/>
              <c:txPr>
                <a:bodyPr vert="horz" rot="0" anchor="ctr"/>
                <a:lstStyle/>
                <a:p>
                  <a:pPr algn="ctr">
                    <a:defRPr lang="en-US" cap="none" sz="700" b="0" i="0" u="none" baseline="0">
                      <a:solidFill>
                        <a:srgbClr val="000000"/>
                      </a:solidFill>
                    </a:defRPr>
                  </a:pPr>
                </a:p>
              </c:txPr>
              <c:numFmt formatCode="General" sourceLinked="1"/>
              <c:dLblPos val="b"/>
              <c:showLegendKey val="0"/>
              <c:showVal val="1"/>
              <c:showBubbleSize val="0"/>
              <c:showCatName val="0"/>
              <c:showSerName val="0"/>
              <c:showPercent val="0"/>
            </c:dLbl>
            <c:dLbl>
              <c:idx val="7"/>
              <c:txPr>
                <a:bodyPr vert="horz" rot="0" anchor="ctr"/>
                <a:lstStyle/>
                <a:p>
                  <a:pPr algn="ctr">
                    <a:defRPr lang="en-US" cap="none" sz="700" b="0" i="0" u="none" baseline="0">
                      <a:solidFill>
                        <a:srgbClr val="000000"/>
                      </a:solidFill>
                    </a:defRPr>
                  </a:pPr>
                </a:p>
              </c:txPr>
              <c:numFmt formatCode="General" sourceLinked="1"/>
              <c:dLblPos val="b"/>
              <c:showLegendKey val="0"/>
              <c:showVal val="1"/>
              <c:showBubbleSize val="0"/>
              <c:showCatName val="0"/>
              <c:showSerName val="0"/>
              <c:showPercent val="0"/>
            </c:dLbl>
            <c:dLbl>
              <c:idx val="8"/>
              <c:txPr>
                <a:bodyPr vert="horz" rot="0" anchor="ctr"/>
                <a:lstStyle/>
                <a:p>
                  <a:pPr algn="ctr">
                    <a:defRPr lang="en-US" cap="none" sz="700" b="0" i="0" u="none" baseline="0">
                      <a:solidFill>
                        <a:srgbClr val="000000"/>
                      </a:solidFill>
                    </a:defRPr>
                  </a:pPr>
                </a:p>
              </c:txPr>
              <c:numFmt formatCode="General" sourceLinked="1"/>
              <c:dLblPos val="b"/>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11"/>
              <c:txPr>
                <a:bodyPr vert="horz" rot="0" anchor="ctr"/>
                <a:lstStyle/>
                <a:p>
                  <a:pPr algn="ctr">
                    <a:defRPr lang="en-US" cap="none" sz="700" b="0" i="0" u="none" baseline="0">
                      <a:solidFill>
                        <a:srgbClr val="000000"/>
                      </a:solidFill>
                    </a:defRPr>
                  </a:pPr>
                </a:p>
              </c:txPr>
              <c:numFmt formatCode="General" sourceLinked="1"/>
              <c:dLblPos val="b"/>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defRPr>
                </a:pPr>
              </a:p>
            </c:txPr>
            <c:dLblPos val="b"/>
            <c:showLegendKey val="0"/>
            <c:showVal val="1"/>
            <c:showBubbleSize val="0"/>
            <c:showCatName val="0"/>
            <c:showSerName val="0"/>
            <c:showLeaderLines val="1"/>
            <c:showPercent val="0"/>
          </c:dLbls>
          <c:cat>
            <c:strRef>
              <c:f>'3 Börse - Monat'!$BB$12:$CH$12</c:f>
              <c:strCache/>
            </c:strRef>
          </c:cat>
          <c:val>
            <c:numRef>
              <c:f>'3 Börse - Monat'!$BB$17:$CH$17</c:f>
              <c:numCache/>
            </c:numRef>
          </c:val>
          <c:smooth val="0"/>
        </c:ser>
        <c:ser>
          <c:idx val="2"/>
          <c:order val="1"/>
          <c:tx>
            <c:strRef>
              <c:f>'3 Börse - Monat'!$A$15:$B$15</c:f>
              <c:strCache>
                <c:ptCount val="1"/>
                <c:pt idx="0">
                  <c:v>Körnermais CBOT US cents / Bushel</c:v>
                </c:pt>
              </c:strCache>
            </c:strRef>
          </c:tx>
          <c:spPr>
            <a:ln w="127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C0C0C0"/>
                </a:solidFill>
              </a:ln>
            </c:spPr>
          </c:marker>
          <c:dLbls>
            <c:dLbl>
              <c:idx val="0"/>
              <c:txPr>
                <a:bodyPr vert="horz" rot="0" anchor="ctr"/>
                <a:lstStyle/>
                <a:p>
                  <a:pPr algn="ctr">
                    <a:defRPr lang="en-US" cap="none" sz="700" b="0" i="0" u="none" baseline="0">
                      <a:solidFill>
                        <a:srgbClr val="000000"/>
                      </a:solidFill>
                    </a:defRPr>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700" b="0" i="0" u="none" baseline="0">
                      <a:solidFill>
                        <a:srgbClr val="000000"/>
                      </a:solidFill>
                    </a:defRPr>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700" b="0" i="0" u="none" baseline="0">
                      <a:solidFill>
                        <a:srgbClr val="000000"/>
                      </a:solidFill>
                    </a:defRPr>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700" b="0" i="0" u="none" baseline="0">
                      <a:solidFill>
                        <a:srgbClr val="000000"/>
                      </a:solidFill>
                    </a:defRPr>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700" b="0" i="0" u="none" baseline="0">
                      <a:solidFill>
                        <a:srgbClr val="000000"/>
                      </a:solidFill>
                    </a:defRPr>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700" b="0" i="0" u="none" baseline="0">
                      <a:solidFill>
                        <a:srgbClr val="000000"/>
                      </a:solidFill>
                    </a:defRPr>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700" b="0" i="0" u="none" baseline="0">
                      <a:solidFill>
                        <a:srgbClr val="000000"/>
                      </a:solidFill>
                    </a:defRPr>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700" b="0" i="0" u="none" baseline="0">
                      <a:solidFill>
                        <a:srgbClr val="000000"/>
                      </a:solidFill>
                    </a:defRPr>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700" b="0" i="0" u="none" baseline="0">
                      <a:solidFill>
                        <a:srgbClr val="000000"/>
                      </a:solidFill>
                    </a:defRPr>
                  </a:pPr>
                </a:p>
              </c:txPr>
              <c:numFmt formatCode="General" sourceLinked="1"/>
              <c:dLblPos val="t"/>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11"/>
              <c:txPr>
                <a:bodyPr vert="horz" rot="0" anchor="ctr"/>
                <a:lstStyle/>
                <a:p>
                  <a:pPr algn="ctr">
                    <a:defRPr lang="en-US" cap="none" sz="700" b="0" i="0" u="none" baseline="0">
                      <a:solidFill>
                        <a:srgbClr val="000000"/>
                      </a:solidFill>
                    </a:defRPr>
                  </a:pPr>
                </a:p>
              </c:txPr>
              <c:numFmt formatCode="General" sourceLinked="1"/>
              <c:dLblPos val="t"/>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defRPr>
                </a:pPr>
              </a:p>
            </c:txPr>
            <c:dLblPos val="t"/>
            <c:showLegendKey val="0"/>
            <c:showVal val="1"/>
            <c:showBubbleSize val="0"/>
            <c:showCatName val="0"/>
            <c:showSerName val="0"/>
            <c:showLeaderLines val="1"/>
            <c:showPercent val="0"/>
          </c:dLbls>
          <c:cat>
            <c:strRef>
              <c:f>'3 Börse - Monat'!$BB$12:$CH$12</c:f>
              <c:strCache/>
            </c:strRef>
          </c:cat>
          <c:val>
            <c:numRef>
              <c:f>'3 Börse - Monat'!$BB$15:$CH$15</c:f>
              <c:numCache/>
            </c:numRef>
          </c:val>
          <c:smooth val="0"/>
        </c:ser>
        <c:ser>
          <c:idx val="0"/>
          <c:order val="2"/>
          <c:tx>
            <c:strRef>
              <c:f>'3 Börse - Monat'!$A$13:$B$13</c:f>
              <c:strCache>
                <c:ptCount val="1"/>
                <c:pt idx="0">
                  <c:v>Körnermais MATIF Euro / t</c:v>
                </c:pt>
              </c:strCache>
            </c:strRef>
          </c:tx>
          <c:spPr>
            <a:ln w="127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80"/>
                </a:solidFill>
              </a:ln>
            </c:spPr>
          </c:marker>
          <c:dLbls>
            <c:numFmt formatCode="General" sourceLinked="1"/>
            <c:txPr>
              <a:bodyPr vert="horz" rot="0" anchor="ctr"/>
              <a:lstStyle/>
              <a:p>
                <a:pPr algn="ctr">
                  <a:defRPr lang="en-US" cap="none" sz="700" b="0" i="0" u="none" baseline="0">
                    <a:solidFill>
                      <a:srgbClr val="000000"/>
                    </a:solidFill>
                  </a:defRPr>
                </a:pPr>
              </a:p>
            </c:txPr>
            <c:dLblPos val="b"/>
            <c:showLegendKey val="0"/>
            <c:showVal val="1"/>
            <c:showBubbleSize val="0"/>
            <c:showCatName val="0"/>
            <c:showSerName val="0"/>
            <c:showLeaderLines val="1"/>
            <c:showPercent val="0"/>
          </c:dLbls>
          <c:cat>
            <c:strRef>
              <c:f>'3 Börse - Monat'!$BB$12:$CH$12</c:f>
              <c:strCache/>
            </c:strRef>
          </c:cat>
          <c:val>
            <c:numRef>
              <c:f>'3 Börse - Monat'!$BB$13:$CH$13</c:f>
              <c:numCache/>
            </c:numRef>
          </c:val>
          <c:smooth val="0"/>
        </c:ser>
        <c:marker val="1"/>
        <c:axId val="66546879"/>
        <c:axId val="62051000"/>
      </c:lineChart>
      <c:catAx>
        <c:axId val="66546879"/>
        <c:scaling>
          <c:orientation val="minMax"/>
        </c:scaling>
        <c:axPos val="b"/>
        <c:delete val="0"/>
        <c:numFmt formatCode="General" sourceLinked="1"/>
        <c:majorTickMark val="none"/>
        <c:minorTickMark val="none"/>
        <c:tickLblPos val="nextTo"/>
        <c:spPr>
          <a:ln w="3175">
            <a:solidFill>
              <a:srgbClr val="C0C0C0"/>
            </a:solidFill>
          </a:ln>
        </c:spPr>
        <c:txPr>
          <a:bodyPr vert="horz" rot="-2100000"/>
          <a:lstStyle/>
          <a:p>
            <a:pPr>
              <a:defRPr lang="en-US" cap="none" sz="800" b="0" i="0" u="none" baseline="0">
                <a:solidFill>
                  <a:srgbClr val="000000"/>
                </a:solidFill>
              </a:defRPr>
            </a:pPr>
          </a:p>
        </c:txPr>
        <c:crossAx val="62051000"/>
        <c:crossesAt val="0"/>
        <c:auto val="1"/>
        <c:lblOffset val="100"/>
        <c:tickLblSkip val="1"/>
        <c:noMultiLvlLbl val="0"/>
      </c:catAx>
      <c:valAx>
        <c:axId val="62051000"/>
        <c:scaling>
          <c:orientation val="minMax"/>
          <c:max val="500"/>
          <c:min val="0"/>
        </c:scaling>
        <c:axPos val="l"/>
        <c:delete val="1"/>
        <c:majorTickMark val="out"/>
        <c:minorTickMark val="none"/>
        <c:tickLblPos val="nextTo"/>
        <c:crossAx val="66546879"/>
        <c:crossesAt val="1"/>
        <c:crossBetween val="between"/>
        <c:dispUnits/>
      </c:valAx>
      <c:spPr>
        <a:noFill/>
        <a:ln>
          <a:noFill/>
        </a:ln>
      </c:spPr>
    </c:plotArea>
    <c:legend>
      <c:legendPos val="r"/>
      <c:layout>
        <c:manualLayout>
          <c:xMode val="edge"/>
          <c:yMode val="edge"/>
          <c:x val="0.66125"/>
          <c:y val="0.0045"/>
          <c:w val="0.32975"/>
          <c:h val="0.179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21825"/>
          <c:w val="0.9625"/>
          <c:h val="0.71475"/>
        </c:manualLayout>
      </c:layout>
      <c:lineChart>
        <c:grouping val="standard"/>
        <c:varyColors val="0"/>
        <c:ser>
          <c:idx val="4"/>
          <c:order val="0"/>
          <c:tx>
            <c:strRef>
              <c:f>'3 Börse - Monat'!$A$18:$B$18</c:f>
              <c:strCache>
                <c:ptCount val="1"/>
                <c:pt idx="0">
                  <c:v>Sojaschrot CBOT CHF / dt</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numFmt formatCode="General" sourceLinked="1"/>
            <c:txPr>
              <a:bodyPr vert="horz" rot="0" anchor="ctr"/>
              <a:lstStyle/>
              <a:p>
                <a:pPr algn="ctr">
                  <a:defRPr lang="en-US" cap="none" sz="900" b="0" i="0" u="none" baseline="0">
                    <a:solidFill>
                      <a:srgbClr val="333333"/>
                    </a:solidFill>
                  </a:defRPr>
                </a:pPr>
              </a:p>
            </c:txPr>
            <c:dLblPos val="t"/>
            <c:showLegendKey val="0"/>
            <c:showVal val="1"/>
            <c:showBubbleSize val="0"/>
            <c:showCatName val="0"/>
            <c:showSerName val="0"/>
            <c:showLeaderLines val="1"/>
            <c:showPercent val="0"/>
          </c:dLbls>
          <c:cat>
            <c:strRef>
              <c:f>'3 Börse - Monat'!$BB$12:$CH$12</c:f>
              <c:strCache/>
            </c:strRef>
          </c:cat>
          <c:val>
            <c:numRef>
              <c:f>'3 Börse - Monat'!$BB$18:$CH$18</c:f>
              <c:numCache/>
            </c:numRef>
          </c:val>
          <c:smooth val="0"/>
        </c:ser>
        <c:ser>
          <c:idx val="0"/>
          <c:order val="1"/>
          <c:tx>
            <c:strRef>
              <c:f>'3 Börse - Monat'!$A$14:$B$14</c:f>
              <c:strCache>
                <c:ptCount val="1"/>
                <c:pt idx="0">
                  <c:v>Körnermais MATIF CHF / dt</c:v>
                </c:pt>
              </c:strCache>
            </c:strRef>
          </c:tx>
          <c:spPr>
            <a:ln w="127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C0C0C0"/>
                </a:solidFill>
              </a:ln>
            </c:spPr>
          </c:marker>
          <c:dLbls>
            <c:numFmt formatCode="General" sourceLinked="1"/>
            <c:txPr>
              <a:bodyPr vert="horz" rot="0" anchor="ctr"/>
              <a:lstStyle/>
              <a:p>
                <a:pPr algn="ctr">
                  <a:defRPr lang="en-US" cap="none" sz="900" b="0" i="0" u="none" baseline="0">
                    <a:solidFill>
                      <a:srgbClr val="333333"/>
                    </a:solidFill>
                  </a:defRPr>
                </a:pPr>
              </a:p>
            </c:txPr>
            <c:dLblPos val="t"/>
            <c:showLegendKey val="0"/>
            <c:showVal val="1"/>
            <c:showBubbleSize val="0"/>
            <c:showCatName val="0"/>
            <c:showSerName val="0"/>
            <c:showLeaderLines val="1"/>
            <c:showPercent val="0"/>
          </c:dLbls>
          <c:cat>
            <c:strRef>
              <c:f>'3 Börse - Monat'!$BB$12:$CH$12</c:f>
              <c:strCache/>
            </c:strRef>
          </c:cat>
          <c:val>
            <c:numRef>
              <c:f>'3 Börse - Monat'!$BB$14:$CH$14</c:f>
              <c:numCache/>
            </c:numRef>
          </c:val>
          <c:smooth val="0"/>
        </c:ser>
        <c:ser>
          <c:idx val="2"/>
          <c:order val="2"/>
          <c:tx>
            <c:strRef>
              <c:f>'3 Börse - Monat'!$A$16:$B$16</c:f>
              <c:strCache>
                <c:ptCount val="1"/>
                <c:pt idx="0">
                  <c:v>Körnermais CBOT CHF / dt</c:v>
                </c:pt>
              </c:strCache>
            </c:strRef>
          </c:tx>
          <c:spPr>
            <a:ln w="127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80"/>
                </a:solidFill>
              </a:ln>
            </c:spPr>
          </c:marker>
          <c:dLbls>
            <c:numFmt formatCode="General" sourceLinked="1"/>
            <c:txPr>
              <a:bodyPr vert="horz" rot="0" anchor="ctr"/>
              <a:lstStyle/>
              <a:p>
                <a:pPr algn="ctr">
                  <a:defRPr lang="en-US" cap="none" sz="900" b="0" i="0" u="none" baseline="0">
                    <a:solidFill>
                      <a:srgbClr val="333333"/>
                    </a:solidFill>
                  </a:defRPr>
                </a:pPr>
              </a:p>
            </c:txPr>
            <c:dLblPos val="b"/>
            <c:showLegendKey val="0"/>
            <c:showVal val="1"/>
            <c:showBubbleSize val="0"/>
            <c:showCatName val="0"/>
            <c:showSerName val="0"/>
            <c:showLeaderLines val="1"/>
            <c:showPercent val="0"/>
          </c:dLbls>
          <c:cat>
            <c:strRef>
              <c:f>'3 Börse - Monat'!$BB$12:$CH$12</c:f>
              <c:strCache/>
            </c:strRef>
          </c:cat>
          <c:val>
            <c:numRef>
              <c:f>'3 Börse - Monat'!$BB$16:$CH$16</c:f>
              <c:numCache/>
            </c:numRef>
          </c:val>
          <c:smooth val="0"/>
        </c:ser>
        <c:marker val="1"/>
        <c:axId val="21588089"/>
        <c:axId val="60075074"/>
      </c:lineChart>
      <c:catAx>
        <c:axId val="21588089"/>
        <c:scaling>
          <c:orientation val="minMax"/>
        </c:scaling>
        <c:axPos val="b"/>
        <c:delete val="0"/>
        <c:numFmt formatCode="General" sourceLinked="1"/>
        <c:majorTickMark val="none"/>
        <c:minorTickMark val="none"/>
        <c:tickLblPos val="nextTo"/>
        <c:spPr>
          <a:ln w="3175">
            <a:solidFill>
              <a:srgbClr val="C0C0C0"/>
            </a:solidFill>
          </a:ln>
        </c:spPr>
        <c:txPr>
          <a:bodyPr vert="horz" rot="-1920000"/>
          <a:lstStyle/>
          <a:p>
            <a:pPr>
              <a:defRPr lang="en-US" cap="none" sz="800" b="0" i="0" u="none" baseline="0">
                <a:solidFill>
                  <a:srgbClr val="000000"/>
                </a:solidFill>
              </a:defRPr>
            </a:pPr>
          </a:p>
        </c:txPr>
        <c:crossAx val="60075074"/>
        <c:crosses val="autoZero"/>
        <c:auto val="1"/>
        <c:lblOffset val="100"/>
        <c:tickLblSkip val="1"/>
        <c:noMultiLvlLbl val="0"/>
      </c:catAx>
      <c:valAx>
        <c:axId val="60075074"/>
        <c:scaling>
          <c:orientation val="minMax"/>
          <c:max val="50"/>
          <c:min val="0"/>
        </c:scaling>
        <c:axPos val="l"/>
        <c:delete val="1"/>
        <c:majorTickMark val="out"/>
        <c:minorTickMark val="none"/>
        <c:tickLblPos val="nextTo"/>
        <c:crossAx val="21588089"/>
        <c:crossesAt val="1"/>
        <c:crossBetween val="between"/>
        <c:dispUnits/>
      </c:valAx>
      <c:spPr>
        <a:noFill/>
        <a:ln>
          <a:noFill/>
        </a:ln>
      </c:spPr>
    </c:plotArea>
    <c:legend>
      <c:legendPos val="r"/>
      <c:layout>
        <c:manualLayout>
          <c:xMode val="edge"/>
          <c:yMode val="edge"/>
          <c:x val="0.62225"/>
          <c:y val="0.023"/>
          <c:w val="0.3695"/>
          <c:h val="0.181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345"/>
          <c:w val="0.97975"/>
          <c:h val="0.522"/>
        </c:manualLayout>
      </c:layout>
      <c:lineChart>
        <c:grouping val="standard"/>
        <c:varyColors val="0"/>
        <c:ser>
          <c:idx val="1"/>
          <c:order val="0"/>
          <c:tx>
            <c:strRef>
              <c:f>'4 Mischfutter - Quartal'!$A$12:$B$12</c:f>
              <c:strCache>
                <c:ptCount val="1"/>
                <c:pt idx="0">
                  <c:v>Pouletmastfutter Bruttopreise gesackt</c:v>
                </c:pt>
              </c:strCache>
            </c:strRef>
          </c:tx>
          <c:spPr>
            <a:ln w="127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C0C0C0"/>
                </a:solidFill>
              </a:ln>
            </c:spPr>
          </c:marker>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defRPr>
                </a:pPr>
              </a:p>
            </c:txPr>
            <c:dLblPos val="t"/>
            <c:showLegendKey val="0"/>
            <c:showVal val="1"/>
            <c:showBubbleSize val="0"/>
            <c:showCatName val="0"/>
            <c:showSerName val="0"/>
            <c:showLeaderLines val="1"/>
            <c:showPercent val="0"/>
          </c:dLbls>
          <c:cat>
            <c:strRef>
              <c:f>'4 Mischfutter - Quartal'!$G$9:$AD$9</c:f>
              <c:strCache/>
            </c:strRef>
          </c:cat>
          <c:val>
            <c:numRef>
              <c:f>'4 Mischfutter - Quartal'!$G$12:$AD$12</c:f>
              <c:numCache/>
            </c:numRef>
          </c:val>
          <c:smooth val="0"/>
        </c:ser>
        <c:ser>
          <c:idx val="0"/>
          <c:order val="1"/>
          <c:tx>
            <c:strRef>
              <c:f>'4 Mischfutter - Quartal'!$A$11:$B$11</c:f>
              <c:strCache>
                <c:ptCount val="1"/>
                <c:pt idx="0">
                  <c:v>Legehennenfutter Bruttopreise gesackt</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defRPr>
                </a:pPr>
              </a:p>
            </c:txPr>
            <c:dLblPos val="t"/>
            <c:showLegendKey val="0"/>
            <c:showVal val="1"/>
            <c:showBubbleSize val="0"/>
            <c:showCatName val="0"/>
            <c:showSerName val="0"/>
            <c:showLeaderLines val="1"/>
            <c:showPercent val="0"/>
          </c:dLbls>
          <c:cat>
            <c:strRef>
              <c:f>'4 Mischfutter - Quartal'!$G$9:$AD$9</c:f>
              <c:strCache/>
            </c:strRef>
          </c:cat>
          <c:val>
            <c:numRef>
              <c:f>'4 Mischfutter - Quartal'!$G$11:$AD$11</c:f>
              <c:numCache/>
            </c:numRef>
          </c:val>
          <c:smooth val="0"/>
        </c:ser>
        <c:ser>
          <c:idx val="7"/>
          <c:order val="2"/>
          <c:tx>
            <c:strRef>
              <c:f>'4 Mischfutter - Quartal'!$A$18</c:f>
              <c:strCache>
                <c:ptCount val="1"/>
                <c:pt idx="0">
                  <c:v>Pouletmastfutter, Vertragsproduktion (1)</c:v>
                </c:pt>
              </c:strCache>
            </c:strRef>
          </c:tx>
          <c:spPr>
            <a:ln w="127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solidFill>
                  <a:srgbClr val="333333"/>
                </a:solidFill>
              </a:ln>
            </c:spPr>
          </c:marker>
          <c:dLbls>
            <c:numFmt formatCode="General" sourceLinked="1"/>
            <c:txPr>
              <a:bodyPr vert="horz" rot="0" anchor="ctr"/>
              <a:lstStyle/>
              <a:p>
                <a:pPr algn="ctr">
                  <a:defRPr lang="en-US" cap="none" sz="700" b="0" i="0" u="none" baseline="0">
                    <a:solidFill>
                      <a:srgbClr val="000000"/>
                    </a:solidFill>
                  </a:defRPr>
                </a:pPr>
              </a:p>
            </c:txPr>
            <c:dLblPos val="t"/>
            <c:showLegendKey val="0"/>
            <c:showVal val="1"/>
            <c:showBubbleSize val="0"/>
            <c:showCatName val="0"/>
            <c:showSerName val="0"/>
            <c:showLeaderLines val="1"/>
            <c:showPercent val="0"/>
          </c:dLbls>
          <c:cat>
            <c:strRef>
              <c:f>'4 Mischfutter - Quartal'!$G$9:$AD$9</c:f>
              <c:strCache/>
            </c:strRef>
          </c:cat>
          <c:val>
            <c:numRef>
              <c:f>'4 Mischfutter - Quartal'!$G$18:$AD$18</c:f>
              <c:numCache/>
            </c:numRef>
          </c:val>
          <c:smooth val="0"/>
        </c:ser>
        <c:ser>
          <c:idx val="6"/>
          <c:order val="3"/>
          <c:tx>
            <c:strRef>
              <c:f>'4 Mischfutter - Quartal'!$A$17</c:f>
              <c:strCache>
                <c:ptCount val="1"/>
                <c:pt idx="0">
                  <c:v>Legehennenfutter, Vertragsproduktion (1)</c:v>
                </c:pt>
              </c:strCache>
            </c:strRef>
          </c:tx>
          <c:spPr>
            <a:ln w="12700">
              <a:solidFill>
                <a:srgbClr val="CCFF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CFFFF"/>
              </a:solidFill>
              <a:ln>
                <a:solidFill>
                  <a:srgbClr val="CCFFFF"/>
                </a:solidFill>
              </a:ln>
            </c:spPr>
          </c:marker>
          <c:dLbls>
            <c:numFmt formatCode="General" sourceLinked="1"/>
            <c:txPr>
              <a:bodyPr vert="horz" rot="0" anchor="ctr"/>
              <a:lstStyle/>
              <a:p>
                <a:pPr algn="ctr">
                  <a:defRPr lang="en-US" cap="none" sz="700" b="0" i="0" u="none" baseline="0">
                    <a:solidFill>
                      <a:srgbClr val="000000"/>
                    </a:solidFill>
                  </a:defRPr>
                </a:pPr>
              </a:p>
            </c:txPr>
            <c:dLblPos val="b"/>
            <c:showLegendKey val="0"/>
            <c:showVal val="1"/>
            <c:showBubbleSize val="0"/>
            <c:showCatName val="0"/>
            <c:showSerName val="0"/>
            <c:showLeaderLines val="1"/>
            <c:showPercent val="0"/>
          </c:dLbls>
          <c:cat>
            <c:strRef>
              <c:f>'4 Mischfutter - Quartal'!$G$9:$AD$9</c:f>
              <c:strCache/>
            </c:strRef>
          </c:cat>
          <c:val>
            <c:numRef>
              <c:f>'4 Mischfutter - Quartal'!$G$17:$AD$17</c:f>
              <c:numCache/>
            </c:numRef>
          </c:val>
          <c:smooth val="0"/>
        </c:ser>
        <c:marker val="1"/>
        <c:axId val="3804755"/>
        <c:axId val="34242796"/>
      </c:lineChart>
      <c:catAx>
        <c:axId val="3804755"/>
        <c:scaling>
          <c:orientation val="minMax"/>
        </c:scaling>
        <c:axPos val="b"/>
        <c:delete val="0"/>
        <c:numFmt formatCode="General" sourceLinked="1"/>
        <c:majorTickMark val="none"/>
        <c:minorTickMark val="none"/>
        <c:tickLblPos val="nextTo"/>
        <c:spPr>
          <a:ln w="3175">
            <a:solidFill>
              <a:srgbClr val="000000"/>
            </a:solidFill>
          </a:ln>
        </c:spPr>
        <c:txPr>
          <a:bodyPr vert="horz" rot="-2160000"/>
          <a:lstStyle/>
          <a:p>
            <a:pPr>
              <a:defRPr lang="en-US" cap="none" sz="800" b="0" i="0" u="none" baseline="0">
                <a:solidFill>
                  <a:srgbClr val="000000"/>
                </a:solidFill>
              </a:defRPr>
            </a:pPr>
          </a:p>
        </c:txPr>
        <c:crossAx val="34242796"/>
        <c:crosses val="autoZero"/>
        <c:auto val="1"/>
        <c:lblOffset val="100"/>
        <c:tickLblSkip val="1"/>
        <c:noMultiLvlLbl val="0"/>
      </c:catAx>
      <c:valAx>
        <c:axId val="34242796"/>
        <c:scaling>
          <c:orientation val="minMax"/>
        </c:scaling>
        <c:axPos val="l"/>
        <c:delete val="1"/>
        <c:majorTickMark val="out"/>
        <c:minorTickMark val="none"/>
        <c:tickLblPos val="nextTo"/>
        <c:crossAx val="3804755"/>
        <c:crossesAt val="1"/>
        <c:crossBetween val="between"/>
        <c:dispUnits/>
      </c:valAx>
      <c:spPr>
        <a:noFill/>
        <a:ln>
          <a:noFill/>
        </a:ln>
      </c:spPr>
    </c:plotArea>
    <c:legend>
      <c:legendPos val="r"/>
      <c:layout>
        <c:manualLayout>
          <c:xMode val="edge"/>
          <c:yMode val="edge"/>
          <c:x val="0.515"/>
          <c:y val="0.02225"/>
          <c:w val="0.404"/>
          <c:h val="0.170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28"/>
          <c:w val="0.97375"/>
          <c:h val="0.66425"/>
        </c:manualLayout>
      </c:layout>
      <c:lineChart>
        <c:grouping val="standard"/>
        <c:varyColors val="0"/>
        <c:ser>
          <c:idx val="6"/>
          <c:order val="0"/>
          <c:tx>
            <c:strRef>
              <c:f>'4 Mischfutter - Quartal'!$A$16</c:f>
              <c:strCache>
                <c:ptCount val="1"/>
                <c:pt idx="0">
                  <c:v>Munimastfutter</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numFmt formatCode="General" sourceLinked="1"/>
            <c:txPr>
              <a:bodyPr vert="horz" rot="0" anchor="ctr"/>
              <a:lstStyle/>
              <a:p>
                <a:pPr algn="ctr">
                  <a:defRPr lang="en-US" cap="none" sz="700" b="0" i="0" u="none" baseline="0">
                    <a:solidFill>
                      <a:srgbClr val="000000"/>
                    </a:solidFill>
                  </a:defRPr>
                </a:pPr>
              </a:p>
            </c:txPr>
            <c:dLblPos val="t"/>
            <c:showLegendKey val="0"/>
            <c:showVal val="1"/>
            <c:showBubbleSize val="0"/>
            <c:showCatName val="0"/>
            <c:showSerName val="0"/>
            <c:showLeaderLines val="1"/>
            <c:showPercent val="0"/>
          </c:dLbls>
          <c:cat>
            <c:multiLvlStrRef>
              <c:f>'4 Mischfutter - Quartal'!$G$9:$AD$10</c:f>
              <c:multiLvlStrCache/>
            </c:multiLvlStrRef>
          </c:cat>
          <c:val>
            <c:numRef>
              <c:f>'4 Mischfutter - Quartal'!$G$16:$AD$16</c:f>
              <c:numCache/>
            </c:numRef>
          </c:val>
          <c:smooth val="0"/>
        </c:ser>
        <c:ser>
          <c:idx val="0"/>
          <c:order val="1"/>
          <c:tx>
            <c:strRef>
              <c:f>'4 Mischfutter - Quartal'!$A$13</c:f>
              <c:strCache>
                <c:ptCount val="1"/>
                <c:pt idx="0">
                  <c:v>Muttersauen Alleinfutter</c:v>
                </c:pt>
              </c:strCache>
            </c:strRef>
          </c:tx>
          <c:spPr>
            <a:ln w="127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C0C0C0"/>
                </a:solidFill>
              </a:ln>
            </c:spPr>
          </c:marker>
          <c:dLbls>
            <c:numFmt formatCode="General" sourceLinked="1"/>
            <c:txPr>
              <a:bodyPr vert="horz" rot="0" anchor="ctr"/>
              <a:lstStyle/>
              <a:p>
                <a:pPr algn="ctr">
                  <a:defRPr lang="en-US" cap="none" sz="700" b="0" i="0" u="none" baseline="0">
                    <a:solidFill>
                      <a:srgbClr val="000000"/>
                    </a:solidFill>
                  </a:defRPr>
                </a:pPr>
              </a:p>
            </c:txPr>
            <c:dLblPos val="t"/>
            <c:showLegendKey val="0"/>
            <c:showVal val="1"/>
            <c:showBubbleSize val="0"/>
            <c:showCatName val="0"/>
            <c:showSerName val="0"/>
            <c:showLeaderLines val="1"/>
            <c:showPercent val="0"/>
          </c:dLbls>
          <c:cat>
            <c:multiLvlStrRef>
              <c:f>'4 Mischfutter - Quartal'!$G$9:$AD$10</c:f>
              <c:multiLvlStrCache/>
            </c:multiLvlStrRef>
          </c:cat>
          <c:val>
            <c:numRef>
              <c:f>'4 Mischfutter - Quartal'!$G$13:$AD$13</c:f>
              <c:numCache/>
            </c:numRef>
          </c:val>
          <c:smooth val="0"/>
        </c:ser>
        <c:ser>
          <c:idx val="1"/>
          <c:order val="2"/>
          <c:tx>
            <c:strRef>
              <c:f>'4 Mischfutter - Quartal'!$A$14</c:f>
              <c:strCache>
                <c:ptCount val="1"/>
                <c:pt idx="0">
                  <c:v>Jagermast Alleinfutter</c:v>
                </c:pt>
              </c:strCache>
            </c:strRef>
          </c:tx>
          <c:spPr>
            <a:ln w="127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80"/>
                </a:solidFill>
              </a:ln>
            </c:spPr>
          </c:marker>
          <c:dLbls>
            <c:numFmt formatCode="General" sourceLinked="1"/>
            <c:txPr>
              <a:bodyPr vert="horz" rot="0" anchor="ctr"/>
              <a:lstStyle/>
              <a:p>
                <a:pPr algn="ctr">
                  <a:defRPr lang="en-US" cap="none" sz="700" b="0" i="0" u="none" baseline="0">
                    <a:solidFill>
                      <a:srgbClr val="000000"/>
                    </a:solidFill>
                  </a:defRPr>
                </a:pPr>
              </a:p>
            </c:txPr>
            <c:dLblPos val="b"/>
            <c:showLegendKey val="0"/>
            <c:showVal val="1"/>
            <c:showBubbleSize val="0"/>
            <c:showCatName val="0"/>
            <c:showSerName val="0"/>
            <c:showLeaderLines val="1"/>
            <c:showPercent val="0"/>
          </c:dLbls>
          <c:cat>
            <c:multiLvlStrRef>
              <c:f>'4 Mischfutter - Quartal'!$G$9:$AD$10</c:f>
              <c:multiLvlStrCache/>
            </c:multiLvlStrRef>
          </c:cat>
          <c:val>
            <c:numRef>
              <c:f>'4 Mischfutter - Quartal'!$G$14:$AD$14</c:f>
              <c:numCache/>
            </c:numRef>
          </c:val>
          <c:smooth val="0"/>
        </c:ser>
        <c:ser>
          <c:idx val="7"/>
          <c:order val="3"/>
          <c:tx>
            <c:strRef>
              <c:f>'4 Mischfutter - Quartal'!$A$15</c:f>
              <c:strCache>
                <c:ptCount val="1"/>
                <c:pt idx="0">
                  <c:v>Getreidemischung Milchkühe</c:v>
                </c:pt>
              </c:strCache>
            </c:strRef>
          </c:tx>
          <c:spPr>
            <a:ln w="127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solidFill>
                  <a:srgbClr val="333333"/>
                </a:solidFill>
              </a:ln>
            </c:spPr>
          </c:marker>
          <c:dLbls>
            <c:numFmt formatCode="General" sourceLinked="1"/>
            <c:txPr>
              <a:bodyPr vert="horz" rot="0" anchor="ctr"/>
              <a:lstStyle/>
              <a:p>
                <a:pPr algn="ctr">
                  <a:defRPr lang="en-US" cap="none" sz="700" b="0" i="0" u="none" baseline="0">
                    <a:solidFill>
                      <a:srgbClr val="000000"/>
                    </a:solidFill>
                  </a:defRPr>
                </a:pPr>
              </a:p>
            </c:txPr>
            <c:dLblPos val="b"/>
            <c:showLegendKey val="0"/>
            <c:showVal val="1"/>
            <c:showBubbleSize val="0"/>
            <c:showCatName val="0"/>
            <c:showSerName val="0"/>
            <c:showLeaderLines val="1"/>
            <c:showPercent val="0"/>
          </c:dLbls>
          <c:cat>
            <c:multiLvlStrRef>
              <c:f>'4 Mischfutter - Quartal'!$G$9:$AD$10</c:f>
              <c:multiLvlStrCache/>
            </c:multiLvlStrRef>
          </c:cat>
          <c:val>
            <c:numRef>
              <c:f>'4 Mischfutter - Quartal'!$G$15:$AD$15</c:f>
              <c:numCache/>
            </c:numRef>
          </c:val>
          <c:smooth val="0"/>
        </c:ser>
        <c:marker val="1"/>
        <c:axId val="39749709"/>
        <c:axId val="22203062"/>
      </c:lineChart>
      <c:catAx>
        <c:axId val="39749709"/>
        <c:scaling>
          <c:orientation val="minMax"/>
        </c:scaling>
        <c:axPos val="b"/>
        <c:delete val="0"/>
        <c:numFmt formatCode="General" sourceLinked="1"/>
        <c:majorTickMark val="none"/>
        <c:minorTickMark val="none"/>
        <c:tickLblPos val="nextTo"/>
        <c:spPr>
          <a:ln w="3175">
            <a:solidFill>
              <a:srgbClr val="000000"/>
            </a:solidFill>
          </a:ln>
        </c:spPr>
        <c:txPr>
          <a:bodyPr vert="horz" rot="-2160000"/>
          <a:lstStyle/>
          <a:p>
            <a:pPr>
              <a:defRPr lang="en-US" cap="none" sz="800" b="0" i="0" u="none" baseline="0">
                <a:solidFill>
                  <a:srgbClr val="000000"/>
                </a:solidFill>
              </a:defRPr>
            </a:pPr>
          </a:p>
        </c:txPr>
        <c:crossAx val="22203062"/>
        <c:crosses val="autoZero"/>
        <c:auto val="1"/>
        <c:lblOffset val="100"/>
        <c:tickLblSkip val="1"/>
        <c:noMultiLvlLbl val="0"/>
      </c:catAx>
      <c:valAx>
        <c:axId val="22203062"/>
        <c:scaling>
          <c:orientation val="minMax"/>
          <c:min val="55"/>
        </c:scaling>
        <c:axPos val="l"/>
        <c:delete val="1"/>
        <c:majorTickMark val="out"/>
        <c:minorTickMark val="none"/>
        <c:tickLblPos val="nextTo"/>
        <c:crossAx val="39749709"/>
        <c:crossesAt val="1"/>
        <c:crossBetween val="between"/>
        <c:dispUnits/>
      </c:valAx>
      <c:spPr>
        <a:noFill/>
        <a:ln>
          <a:noFill/>
        </a:ln>
      </c:spPr>
    </c:plotArea>
    <c:legend>
      <c:legendPos val="r"/>
      <c:layout>
        <c:manualLayout>
          <c:xMode val="edge"/>
          <c:yMode val="edge"/>
          <c:x val="0.5435"/>
          <c:y val="0.03325"/>
          <c:w val="0.402"/>
          <c:h val="0.228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5.emf" /><Relationship Id="rId3" Type="http://schemas.openxmlformats.org/officeDocument/2006/relationships/image" Target="../media/image6.emf" /></Relationships>
</file>

<file path=xl/drawings/_rels/drawing1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chart" Target="/xl/charts/chart6.xml" /><Relationship Id="rId3"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chart" Target="/xl/charts/chart2.xml" /><Relationship Id="rId3"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2</xdr:col>
      <xdr:colOff>209550</xdr:colOff>
      <xdr:row>3</xdr:row>
      <xdr:rowOff>0</xdr:rowOff>
    </xdr:to>
    <xdr:pic>
      <xdr:nvPicPr>
        <xdr:cNvPr id="1" name="Picture 1" descr="P:\temp\Logo_cmyk_pos.tif"/>
        <xdr:cNvPicPr preferRelativeResize="1">
          <a:picLocks noChangeAspect="1"/>
        </xdr:cNvPicPr>
      </xdr:nvPicPr>
      <xdr:blipFill>
        <a:blip r:embed="rId1"/>
        <a:stretch>
          <a:fillRect/>
        </a:stretch>
      </xdr:blipFill>
      <xdr:spPr>
        <a:xfrm>
          <a:off x="28575" y="19050"/>
          <a:ext cx="1981200" cy="485775"/>
        </a:xfrm>
        <a:prstGeom prst="rect">
          <a:avLst/>
        </a:prstGeom>
        <a:noFill/>
        <a:ln w="9525" cmpd="sng">
          <a:noFill/>
        </a:ln>
      </xdr:spPr>
    </xdr:pic>
    <xdr:clientData/>
  </xdr:twoCellAnchor>
  <xdr:twoCellAnchor editAs="oneCell">
    <xdr:from>
      <xdr:col>0</xdr:col>
      <xdr:colOff>57150</xdr:colOff>
      <xdr:row>8</xdr:row>
      <xdr:rowOff>47625</xdr:rowOff>
    </xdr:from>
    <xdr:to>
      <xdr:col>6</xdr:col>
      <xdr:colOff>419100</xdr:colOff>
      <xdr:row>27</xdr:row>
      <xdr:rowOff>0</xdr:rowOff>
    </xdr:to>
    <xdr:pic>
      <xdr:nvPicPr>
        <xdr:cNvPr id="2" name="Grafik 3"/>
        <xdr:cNvPicPr preferRelativeResize="1">
          <a:picLocks noChangeAspect="1"/>
        </xdr:cNvPicPr>
      </xdr:nvPicPr>
      <xdr:blipFill>
        <a:blip r:embed="rId2"/>
        <a:stretch>
          <a:fillRect/>
        </a:stretch>
      </xdr:blipFill>
      <xdr:spPr>
        <a:xfrm>
          <a:off x="57150" y="1514475"/>
          <a:ext cx="5838825" cy="3028950"/>
        </a:xfrm>
        <a:prstGeom prst="rect">
          <a:avLst/>
        </a:prstGeom>
        <a:noFill/>
        <a:ln w="9525" cmpd="sng">
          <a:noFill/>
        </a:ln>
      </xdr:spPr>
    </xdr:pic>
    <xdr:clientData/>
  </xdr:twoCellAnchor>
  <xdr:twoCellAnchor editAs="oneCell">
    <xdr:from>
      <xdr:col>0</xdr:col>
      <xdr:colOff>66675</xdr:colOff>
      <xdr:row>35</xdr:row>
      <xdr:rowOff>47625</xdr:rowOff>
    </xdr:from>
    <xdr:to>
      <xdr:col>7</xdr:col>
      <xdr:colOff>152400</xdr:colOff>
      <xdr:row>52</xdr:row>
      <xdr:rowOff>152400</xdr:rowOff>
    </xdr:to>
    <xdr:pic>
      <xdr:nvPicPr>
        <xdr:cNvPr id="3" name="Grafik 4"/>
        <xdr:cNvPicPr preferRelativeResize="1">
          <a:picLocks noChangeAspect="1"/>
        </xdr:cNvPicPr>
      </xdr:nvPicPr>
      <xdr:blipFill>
        <a:blip r:embed="rId3"/>
        <a:stretch>
          <a:fillRect/>
        </a:stretch>
      </xdr:blipFill>
      <xdr:spPr>
        <a:xfrm>
          <a:off x="66675" y="6000750"/>
          <a:ext cx="6324600" cy="28860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0.0075</cdr:y>
    </cdr:from>
    <cdr:to>
      <cdr:x>0.971</cdr:x>
      <cdr:y>0.206</cdr:y>
    </cdr:to>
    <cdr:sp>
      <cdr:nvSpPr>
        <cdr:cNvPr id="1" name="Textfeld 1"/>
        <cdr:cNvSpPr txBox="1">
          <a:spLocks noChangeArrowheads="1"/>
        </cdr:cNvSpPr>
      </cdr:nvSpPr>
      <cdr:spPr>
        <a:xfrm>
          <a:off x="9525" y="28575"/>
          <a:ext cx="6819900" cy="8667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Mischfutter
</a:t>
          </a:r>
          <a:r>
            <a:rPr lang="en-US" cap="none" sz="900" b="1" i="0" u="none" baseline="0">
              <a:solidFill>
                <a:srgbClr val="000000"/>
              </a:solidFill>
              <a:latin typeface="Arial"/>
              <a:ea typeface="Arial"/>
              <a:cs typeface="Arial"/>
            </a:rPr>
            <a:t>Preisliste</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indikativ,</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Bruttopreise gesackt</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CHF / 100 kg
</a:t>
          </a:r>
          <a:r>
            <a:rPr lang="en-US" cap="none" sz="900" b="0" i="0" u="none" baseline="0">
              <a:solidFill>
                <a:srgbClr val="000000"/>
              </a:solidFill>
              <a:latin typeface="Arial"/>
              <a:ea typeface="Arial"/>
              <a:cs typeface="Arial"/>
            </a:rPr>
            <a:t>2012 - 2018 Quartal (Q)</a:t>
          </a:r>
        </a:p>
      </cdr:txBody>
    </cdr:sp>
  </cdr:relSizeAnchor>
  <cdr:relSizeAnchor xmlns:cdr="http://schemas.openxmlformats.org/drawingml/2006/chartDrawing">
    <cdr:from>
      <cdr:x>-0.00775</cdr:x>
      <cdr:y>0.97025</cdr:y>
    </cdr:from>
    <cdr:to>
      <cdr:x>-0.00775</cdr:x>
      <cdr:y>0.9705</cdr:y>
    </cdr:to>
    <cdr:sp>
      <cdr:nvSpPr>
        <cdr:cNvPr id="2" name="Textfeld 1"/>
        <cdr:cNvSpPr txBox="1">
          <a:spLocks noChangeArrowheads="1"/>
        </cdr:cNvSpPr>
      </cdr:nvSpPr>
      <cdr:spPr>
        <a:xfrm>
          <a:off x="-47624" y="4248150"/>
          <a:ext cx="0" cy="0"/>
        </a:xfrm>
        <a:prstGeom prst="rect">
          <a:avLst/>
        </a:prstGeom>
        <a:noFill/>
        <a:ln w="9525" cmpd="sng">
          <a:noFill/>
        </a:ln>
      </cdr:spPr>
      <cdr:txBody>
        <a:bodyPr vertOverflow="clip" wrap="square"/>
        <a:p>
          <a:pPr algn="l">
            <a:defRPr/>
          </a:pPr>
          <a:r>
            <a:rPr lang="en-US" cap="none" sz="800" b="0" i="0" u="none" baseline="0">
              <a:solidFill>
                <a:srgbClr val="000000"/>
              </a:solidFill>
            </a:rPr>
            <a:t>Quelle: BLW, Fachbereich Marktbeobachtung</a:t>
          </a:r>
        </a:p>
      </cdr:txBody>
    </cdr:sp>
  </cdr:relSizeAnchor>
  <cdr:relSizeAnchor xmlns:cdr="http://schemas.openxmlformats.org/drawingml/2006/chartDrawing">
    <cdr:from>
      <cdr:x>-0.00625</cdr:x>
      <cdr:y>0.89825</cdr:y>
    </cdr:from>
    <cdr:to>
      <cdr:x>0.95075</cdr:x>
      <cdr:y>0.9445</cdr:y>
    </cdr:to>
    <cdr:sp>
      <cdr:nvSpPr>
        <cdr:cNvPr id="3" name="Textfeld 1"/>
        <cdr:cNvSpPr txBox="1">
          <a:spLocks noChangeArrowheads="1"/>
        </cdr:cNvSpPr>
      </cdr:nvSpPr>
      <cdr:spPr>
        <a:xfrm>
          <a:off x="-38099" y="3933825"/>
          <a:ext cx="6734175" cy="200025"/>
        </a:xfrm>
        <a:prstGeom prst="rect">
          <a:avLst/>
        </a:prstGeom>
        <a:noFill/>
        <a:ln w="9525" cmpd="sng">
          <a:noFill/>
        </a:ln>
      </cdr:spPr>
      <cdr:txBody>
        <a:bodyPr vertOverflow="clip" wrap="square"/>
        <a:p>
          <a:pPr algn="l">
            <a:defRPr/>
          </a:pPr>
          <a:r>
            <a:rPr lang="en-US" cap="none" sz="800" b="0" i="0" u="none" baseline="0">
              <a:solidFill>
                <a:srgbClr val="000000"/>
              </a:solidFill>
            </a:rPr>
            <a:t>(1) Die Geflügelhalter produzieren zu vertraglich festgelegten Bedingungen mit einer Abnehmerorganisation.</a:t>
          </a:r>
        </a:p>
      </cdr:txBody>
    </cdr:sp>
  </cdr:relSizeAnchor>
  <cdr:relSizeAnchor xmlns:cdr="http://schemas.openxmlformats.org/drawingml/2006/chartDrawing">
    <cdr:from>
      <cdr:x>0.00075</cdr:x>
      <cdr:y>0.948</cdr:y>
    </cdr:from>
    <cdr:to>
      <cdr:x>0.20625</cdr:x>
      <cdr:y>1</cdr:y>
    </cdr:to>
    <cdr:sp>
      <cdr:nvSpPr>
        <cdr:cNvPr id="4" name="Textfeld 1"/>
        <cdr:cNvSpPr txBox="1">
          <a:spLocks noChangeArrowheads="1"/>
        </cdr:cNvSpPr>
      </cdr:nvSpPr>
      <cdr:spPr>
        <a:xfrm>
          <a:off x="0" y="4152900"/>
          <a:ext cx="1447800" cy="228600"/>
        </a:xfrm>
        <a:prstGeom prst="rect">
          <a:avLst/>
        </a:prstGeom>
        <a:noFill/>
        <a:ln w="9525" cmpd="sng">
          <a:noFill/>
        </a:ln>
      </cdr:spPr>
      <cdr:txBody>
        <a:bodyPr vertOverflow="clip" wrap="square"/>
        <a:p>
          <a:pPr algn="l">
            <a:defRPr/>
          </a:pPr>
          <a:r>
            <a:rPr lang="en-US" cap="none" sz="800" b="0" i="0" u="none" baseline="0">
              <a:solidFill>
                <a:srgbClr val="000000"/>
              </a:solidFill>
            </a:rPr>
            <a:t>Quelle: BLW, Fachbereich Marktanalysen</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-0.0065</cdr:y>
    </cdr:from>
    <cdr:to>
      <cdr:x>0.88625</cdr:x>
      <cdr:y>0.38375</cdr:y>
    </cdr:to>
    <cdr:sp>
      <cdr:nvSpPr>
        <cdr:cNvPr id="1" name="Textfeld 1"/>
        <cdr:cNvSpPr txBox="1">
          <a:spLocks noChangeArrowheads="1"/>
        </cdr:cNvSpPr>
      </cdr:nvSpPr>
      <cdr:spPr>
        <a:xfrm>
          <a:off x="-38099" y="-19049"/>
          <a:ext cx="6315075" cy="171450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Mischfutter
</a:t>
          </a:r>
          <a:r>
            <a:rPr lang="en-US" cap="none" sz="900" b="1" i="0" u="none" baseline="0">
              <a:solidFill>
                <a:srgbClr val="000000"/>
              </a:solidFill>
              <a:latin typeface="Arial"/>
              <a:ea typeface="Arial"/>
              <a:cs typeface="Arial"/>
            </a:rPr>
            <a:t>Preisliste</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indikativ,</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Bruttopreise gesackt</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CHF / 100 kg
</a:t>
          </a:r>
          <a:r>
            <a:rPr lang="en-US" cap="none" sz="900" b="0" i="0" u="none" baseline="0">
              <a:solidFill>
                <a:srgbClr val="000000"/>
              </a:solidFill>
              <a:latin typeface="Arial"/>
              <a:ea typeface="Arial"/>
              <a:cs typeface="Arial"/>
            </a:rPr>
            <a:t>2012 - 2018, Quartal</a:t>
          </a:r>
        </a:p>
      </cdr:txBody>
    </cdr:sp>
  </cdr:relSizeAnchor>
  <cdr:relSizeAnchor xmlns:cdr="http://schemas.openxmlformats.org/drawingml/2006/chartDrawing">
    <cdr:from>
      <cdr:x>-0.0055</cdr:x>
      <cdr:y>0.96125</cdr:y>
    </cdr:from>
    <cdr:to>
      <cdr:x>0.1915</cdr:x>
      <cdr:y>1</cdr:y>
    </cdr:to>
    <cdr:sp>
      <cdr:nvSpPr>
        <cdr:cNvPr id="2" name="Textfeld 1"/>
        <cdr:cNvSpPr txBox="1">
          <a:spLocks noChangeArrowheads="1"/>
        </cdr:cNvSpPr>
      </cdr:nvSpPr>
      <cdr:spPr>
        <a:xfrm>
          <a:off x="-38099" y="4210050"/>
          <a:ext cx="1390650" cy="219075"/>
        </a:xfrm>
        <a:prstGeom prst="rect">
          <a:avLst/>
        </a:prstGeom>
        <a:noFill/>
        <a:ln w="9525" cmpd="sng">
          <a:noFill/>
        </a:ln>
      </cdr:spPr>
      <cdr:txBody>
        <a:bodyPr vertOverflow="clip" wrap="square"/>
        <a:p>
          <a:pPr algn="l">
            <a:defRPr/>
          </a:pPr>
          <a:r>
            <a:rPr lang="en-US" cap="none" sz="800" b="0" i="0" u="none" baseline="0">
              <a:solidFill>
                <a:srgbClr val="000000"/>
              </a:solidFill>
            </a:rPr>
            <a:t>Quelle: BLW, Fachbereich Marktanalysen</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2</xdr:row>
      <xdr:rowOff>161925</xdr:rowOff>
    </xdr:to>
    <xdr:pic>
      <xdr:nvPicPr>
        <xdr:cNvPr id="1" name="Picture 1" descr="P:\temp\Logo_cmyk_pos.tif"/>
        <xdr:cNvPicPr preferRelativeResize="1">
          <a:picLocks noChangeAspect="1"/>
        </xdr:cNvPicPr>
      </xdr:nvPicPr>
      <xdr:blipFill>
        <a:blip r:embed="rId1"/>
        <a:stretch>
          <a:fillRect/>
        </a:stretch>
      </xdr:blipFill>
      <xdr:spPr>
        <a:xfrm>
          <a:off x="0" y="0"/>
          <a:ext cx="2038350" cy="485775"/>
        </a:xfrm>
        <a:prstGeom prst="rect">
          <a:avLst/>
        </a:prstGeom>
        <a:noFill/>
        <a:ln w="9525" cmpd="sng">
          <a:noFill/>
        </a:ln>
      </xdr:spPr>
    </xdr:pic>
    <xdr:clientData/>
  </xdr:twoCellAnchor>
  <xdr:twoCellAnchor>
    <xdr:from>
      <xdr:col>30</xdr:col>
      <xdr:colOff>333375</xdr:colOff>
      <xdr:row>7</xdr:row>
      <xdr:rowOff>85725</xdr:rowOff>
    </xdr:from>
    <xdr:to>
      <xdr:col>39</xdr:col>
      <xdr:colOff>514350</xdr:colOff>
      <xdr:row>26</xdr:row>
      <xdr:rowOff>114300</xdr:rowOff>
    </xdr:to>
    <xdr:graphicFrame>
      <xdr:nvGraphicFramePr>
        <xdr:cNvPr id="2" name="Diagramm 1"/>
        <xdr:cNvGraphicFramePr/>
      </xdr:nvGraphicFramePr>
      <xdr:xfrm>
        <a:off x="15611475" y="1238250"/>
        <a:ext cx="7038975" cy="4381500"/>
      </xdr:xfrm>
      <a:graphic>
        <a:graphicData uri="http://schemas.openxmlformats.org/drawingml/2006/chart">
          <c:chart xmlns:c="http://schemas.openxmlformats.org/drawingml/2006/chart" r:id="rId2"/>
        </a:graphicData>
      </a:graphic>
    </xdr:graphicFrame>
    <xdr:clientData/>
  </xdr:twoCellAnchor>
  <xdr:twoCellAnchor>
    <xdr:from>
      <xdr:col>30</xdr:col>
      <xdr:colOff>342900</xdr:colOff>
      <xdr:row>27</xdr:row>
      <xdr:rowOff>19050</xdr:rowOff>
    </xdr:from>
    <xdr:to>
      <xdr:col>39</xdr:col>
      <xdr:colOff>561975</xdr:colOff>
      <xdr:row>46</xdr:row>
      <xdr:rowOff>200025</xdr:rowOff>
    </xdr:to>
    <xdr:graphicFrame>
      <xdr:nvGraphicFramePr>
        <xdr:cNvPr id="3" name="Diagramm 1"/>
        <xdr:cNvGraphicFramePr/>
      </xdr:nvGraphicFramePr>
      <xdr:xfrm>
        <a:off x="15621000" y="5686425"/>
        <a:ext cx="7077075" cy="43815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-0.01225</cdr:y>
    </cdr:from>
    <cdr:to>
      <cdr:x>0.46725</cdr:x>
      <cdr:y>0.2205</cdr:y>
    </cdr:to>
    <cdr:sp>
      <cdr:nvSpPr>
        <cdr:cNvPr id="1" name="Textfeld 1"/>
        <cdr:cNvSpPr txBox="1">
          <a:spLocks noChangeArrowheads="1"/>
        </cdr:cNvSpPr>
      </cdr:nvSpPr>
      <cdr:spPr>
        <a:xfrm>
          <a:off x="0" y="-38099"/>
          <a:ext cx="2886075" cy="87630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Futtermittel, konventionell
</a:t>
          </a:r>
          <a:r>
            <a:rPr lang="en-US" cap="none" sz="900" b="1" i="0" u="none" baseline="0">
              <a:solidFill>
                <a:srgbClr val="000000"/>
              </a:solidFill>
              <a:latin typeface="Arial"/>
              <a:ea typeface="Arial"/>
              <a:cs typeface="Arial"/>
            </a:rPr>
            <a:t>Bruttoproduzentenpreise
</a:t>
          </a:r>
          <a:r>
            <a:rPr lang="en-US" cap="none" sz="900" b="0" i="0" u="none" baseline="0">
              <a:solidFill>
                <a:srgbClr val="000000"/>
              </a:solidFill>
              <a:latin typeface="Arial"/>
              <a:ea typeface="Arial"/>
              <a:cs typeface="Arial"/>
            </a:rPr>
            <a:t>CHF</a:t>
          </a:r>
          <a:r>
            <a:rPr lang="en-US" cap="none" sz="900" b="0" i="0" u="none" baseline="0">
              <a:solidFill>
                <a:srgbClr val="000000"/>
              </a:solidFill>
              <a:latin typeface="Arial"/>
              <a:ea typeface="Arial"/>
              <a:cs typeface="Arial"/>
            </a:rPr>
            <a:t> / 100 kg
</a:t>
          </a:r>
          <a:r>
            <a:rPr lang="en-US" cap="none" sz="900" b="0" i="0" u="none" baseline="0">
              <a:solidFill>
                <a:srgbClr val="000000"/>
              </a:solidFill>
              <a:latin typeface="Arial"/>
              <a:ea typeface="Arial"/>
              <a:cs typeface="Arial"/>
            </a:rPr>
            <a:t>Ernte 2007 .. 2017</a:t>
          </a:r>
        </a:p>
      </cdr:txBody>
    </cdr:sp>
  </cdr:relSizeAnchor>
  <cdr:relSizeAnchor xmlns:cdr="http://schemas.openxmlformats.org/drawingml/2006/chartDrawing">
    <cdr:from>
      <cdr:x>-0.0015</cdr:x>
      <cdr:y>0.96025</cdr:y>
    </cdr:from>
    <cdr:to>
      <cdr:x>-0.0015</cdr:x>
      <cdr:y>0.96075</cdr:y>
    </cdr:to>
    <cdr:sp>
      <cdr:nvSpPr>
        <cdr:cNvPr id="2" name="Textfeld 1"/>
        <cdr:cNvSpPr txBox="1">
          <a:spLocks noChangeArrowheads="1"/>
        </cdr:cNvSpPr>
      </cdr:nvSpPr>
      <cdr:spPr>
        <a:xfrm>
          <a:off x="0" y="3619500"/>
          <a:ext cx="0" cy="0"/>
        </a:xfrm>
        <a:prstGeom prst="rect">
          <a:avLst/>
        </a:prstGeom>
        <a:noFill/>
        <a:ln w="9525" cmpd="sng">
          <a:noFill/>
        </a:ln>
      </cdr:spPr>
      <cdr:txBody>
        <a:bodyPr vertOverflow="clip" wrap="square"/>
        <a:p>
          <a:pPr algn="l">
            <a:defRPr/>
          </a:pPr>
          <a:r>
            <a:rPr lang="en-US" cap="none" sz="800" b="0" i="0" u="none" baseline="0">
              <a:solidFill>
                <a:srgbClr val="000000"/>
              </a:solidFill>
            </a:rPr>
            <a:t>Quelle: BLW, Fachbereich Marktbeobachtung</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6</xdr:col>
      <xdr:colOff>304800</xdr:colOff>
      <xdr:row>2</xdr:row>
      <xdr:rowOff>152400</xdr:rowOff>
    </xdr:to>
    <xdr:pic>
      <xdr:nvPicPr>
        <xdr:cNvPr id="1" name="Picture 1" descr="P:\temp\Logo_cmyk_pos.tif"/>
        <xdr:cNvPicPr preferRelativeResize="1">
          <a:picLocks noChangeAspect="1"/>
        </xdr:cNvPicPr>
      </xdr:nvPicPr>
      <xdr:blipFill>
        <a:blip r:embed="rId1"/>
        <a:stretch>
          <a:fillRect/>
        </a:stretch>
      </xdr:blipFill>
      <xdr:spPr>
        <a:xfrm>
          <a:off x="28575" y="19050"/>
          <a:ext cx="1790700" cy="485775"/>
        </a:xfrm>
        <a:prstGeom prst="rect">
          <a:avLst/>
        </a:prstGeom>
        <a:noFill/>
        <a:ln w="9525" cmpd="sng">
          <a:noFill/>
        </a:ln>
      </xdr:spPr>
    </xdr:pic>
    <xdr:clientData/>
  </xdr:twoCellAnchor>
  <xdr:twoCellAnchor>
    <xdr:from>
      <xdr:col>23</xdr:col>
      <xdr:colOff>371475</xdr:colOff>
      <xdr:row>9</xdr:row>
      <xdr:rowOff>28575</xdr:rowOff>
    </xdr:from>
    <xdr:to>
      <xdr:col>31</xdr:col>
      <xdr:colOff>438150</xdr:colOff>
      <xdr:row>24</xdr:row>
      <xdr:rowOff>19050</xdr:rowOff>
    </xdr:to>
    <xdr:graphicFrame>
      <xdr:nvGraphicFramePr>
        <xdr:cNvPr id="2" name="Diagramm 3"/>
        <xdr:cNvGraphicFramePr/>
      </xdr:nvGraphicFramePr>
      <xdr:xfrm>
        <a:off x="9448800" y="2200275"/>
        <a:ext cx="6162675" cy="3771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-0.012</cdr:y>
    </cdr:from>
    <cdr:to>
      <cdr:x>-0.00375</cdr:x>
      <cdr:y>-0.012</cdr:y>
    </cdr:to>
    <cdr:sp>
      <cdr:nvSpPr>
        <cdr:cNvPr id="1" name="Textfeld 1"/>
        <cdr:cNvSpPr txBox="1">
          <a:spLocks noChangeArrowheads="1"/>
        </cdr:cNvSpPr>
      </cdr:nvSpPr>
      <cdr:spPr>
        <a:xfrm>
          <a:off x="-28574" y="-47624"/>
          <a:ext cx="0" cy="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Preis franko Mischfutterhersteller (Grosshandelspreise)
</a:t>
          </a:r>
          <a:r>
            <a:rPr lang="en-US" cap="none" sz="1000" b="0" i="0" u="none" baseline="0">
              <a:solidFill>
                <a:srgbClr val="000000"/>
              </a:solidFill>
              <a:latin typeface="Arial"/>
              <a:ea typeface="Arial"/>
              <a:cs typeface="Arial"/>
            </a:rPr>
            <a:t>CHF</a:t>
          </a:r>
          <a:r>
            <a:rPr lang="en-US" cap="none" sz="1000" b="0" i="0" u="none" baseline="0">
              <a:solidFill>
                <a:srgbClr val="000000"/>
              </a:solidFill>
              <a:latin typeface="Arial"/>
              <a:ea typeface="Arial"/>
              <a:cs typeface="Arial"/>
            </a:rPr>
            <a:t> / 100 kg
</a:t>
          </a:r>
          <a:r>
            <a:rPr lang="en-US" cap="none" sz="1000" b="0" i="0" u="none" baseline="0">
              <a:solidFill>
                <a:srgbClr val="000000"/>
              </a:solidFill>
              <a:latin typeface="Arial"/>
              <a:ea typeface="Arial"/>
              <a:cs typeface="Arial"/>
            </a:rPr>
            <a:t>Aktuelles Erntejahr, Monat</a:t>
          </a:r>
        </a:p>
      </cdr:txBody>
    </cdr:sp>
  </cdr:relSizeAnchor>
  <cdr:relSizeAnchor xmlns:cdr="http://schemas.openxmlformats.org/drawingml/2006/chartDrawing">
    <cdr:from>
      <cdr:x>-0.00375</cdr:x>
      <cdr:y>0.98125</cdr:y>
    </cdr:from>
    <cdr:to>
      <cdr:x>-0.00375</cdr:x>
      <cdr:y>0.98125</cdr:y>
    </cdr:to>
    <cdr:sp>
      <cdr:nvSpPr>
        <cdr:cNvPr id="2" name="Textfeld 1"/>
        <cdr:cNvSpPr txBox="1">
          <a:spLocks noChangeArrowheads="1"/>
        </cdr:cNvSpPr>
      </cdr:nvSpPr>
      <cdr:spPr>
        <a:xfrm>
          <a:off x="-28574" y="4238625"/>
          <a:ext cx="0" cy="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Quelle: BLW, Fachbereich Marktbeobachtung</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0.0195</cdr:x>
      <cdr:y>0.9665</cdr:y>
    </cdr:from>
    <cdr:to>
      <cdr:x>0.25975</cdr:x>
      <cdr:y>1</cdr:y>
    </cdr:to>
    <cdr:sp>
      <cdr:nvSpPr>
        <cdr:cNvPr id="3" name="Textfeld 1"/>
        <cdr:cNvSpPr txBox="1">
          <a:spLocks noChangeArrowheads="1"/>
        </cdr:cNvSpPr>
      </cdr:nvSpPr>
      <cdr:spPr>
        <a:xfrm>
          <a:off x="152400" y="4171950"/>
          <a:ext cx="1971675" cy="190500"/>
        </a:xfrm>
        <a:prstGeom prst="rect">
          <a:avLst/>
        </a:prstGeom>
        <a:noFill/>
        <a:ln w="9525" cmpd="sng">
          <a:noFill/>
        </a:ln>
      </cdr:spPr>
      <cdr:txBody>
        <a:bodyPr vertOverflow="clip" wrap="square"/>
        <a:p>
          <a:pPr algn="l">
            <a:defRPr/>
          </a:pPr>
          <a:r>
            <a:rPr lang="en-US" cap="none" sz="800" b="0" i="0" u="none" baseline="0">
              <a:solidFill>
                <a:srgbClr val="000000"/>
              </a:solidFill>
            </a:rPr>
            <a:t>Quelle: BLW, Fachbereich Marktanalysen</a:t>
          </a:r>
        </a:p>
      </cdr:txBody>
    </cdr:sp>
  </cdr:relSizeAnchor>
  <cdr:relSizeAnchor xmlns:cdr="http://schemas.openxmlformats.org/drawingml/2006/chartDrawing">
    <cdr:from>
      <cdr:x>0</cdr:x>
      <cdr:y>0</cdr:y>
    </cdr:from>
    <cdr:to>
      <cdr:x>0.34</cdr:x>
      <cdr:y>0.1475</cdr:y>
    </cdr:to>
    <cdr:sp>
      <cdr:nvSpPr>
        <cdr:cNvPr id="4" name="Textfeld 1"/>
        <cdr:cNvSpPr txBox="1">
          <a:spLocks noChangeArrowheads="1"/>
        </cdr:cNvSpPr>
      </cdr:nvSpPr>
      <cdr:spPr>
        <a:xfrm>
          <a:off x="0" y="0"/>
          <a:ext cx="2781300" cy="63817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Preise franko Mischfutterhersteller
</a:t>
          </a:r>
          <a:r>
            <a:rPr lang="en-US" cap="none" sz="1000" b="0" i="0" u="none" baseline="0">
              <a:solidFill>
                <a:srgbClr val="000000"/>
              </a:solidFill>
              <a:latin typeface="Arial"/>
              <a:ea typeface="Arial"/>
              <a:cs typeface="Arial"/>
            </a:rPr>
            <a:t>CHF/100kg
</a:t>
          </a:r>
          <a:r>
            <a:rPr lang="en-US" cap="none" sz="1000" b="0" i="0" u="none" baseline="0">
              <a:solidFill>
                <a:srgbClr val="000000"/>
              </a:solidFill>
              <a:latin typeface="Arial"/>
              <a:ea typeface="Arial"/>
              <a:cs typeface="Arial"/>
            </a:rPr>
            <a:t>2016-2018, Monat</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-0.01175</cdr:y>
    </cdr:from>
    <cdr:to>
      <cdr:x>-0.00475</cdr:x>
      <cdr:y>-0.01175</cdr:y>
    </cdr:to>
    <cdr:sp>
      <cdr:nvSpPr>
        <cdr:cNvPr id="1" name="Textfeld 1"/>
        <cdr:cNvSpPr txBox="1">
          <a:spLocks noChangeArrowheads="1"/>
        </cdr:cNvSpPr>
      </cdr:nvSpPr>
      <cdr:spPr>
        <a:xfrm>
          <a:off x="-28574" y="-47624"/>
          <a:ext cx="0" cy="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Preis franko Mischfutterhersteller (Grosshandelspreise)
</a:t>
          </a:r>
          <a:r>
            <a:rPr lang="en-US" cap="none" sz="1000" b="0" i="0" u="none" baseline="0">
              <a:solidFill>
                <a:srgbClr val="000000"/>
              </a:solidFill>
              <a:latin typeface="Arial"/>
              <a:ea typeface="Arial"/>
              <a:cs typeface="Arial"/>
            </a:rPr>
            <a:t>CHF</a:t>
          </a:r>
          <a:r>
            <a:rPr lang="en-US" cap="none" sz="1000" b="0" i="0" u="none" baseline="0">
              <a:solidFill>
                <a:srgbClr val="000000"/>
              </a:solidFill>
              <a:latin typeface="Arial"/>
              <a:ea typeface="Arial"/>
              <a:cs typeface="Arial"/>
            </a:rPr>
            <a:t> / 100 kg
</a:t>
          </a:r>
          <a:r>
            <a:rPr lang="en-US" cap="none" sz="1000" b="0" i="0" u="none" baseline="0">
              <a:solidFill>
                <a:srgbClr val="000000"/>
              </a:solidFill>
              <a:latin typeface="Arial"/>
              <a:ea typeface="Arial"/>
              <a:cs typeface="Arial"/>
            </a:rPr>
            <a:t>Aktuelles Erntejahr, Monat</a:t>
          </a:r>
        </a:p>
      </cdr:txBody>
    </cdr:sp>
  </cdr:relSizeAnchor>
  <cdr:relSizeAnchor xmlns:cdr="http://schemas.openxmlformats.org/drawingml/2006/chartDrawing">
    <cdr:from>
      <cdr:x>-0.00475</cdr:x>
      <cdr:y>0.968</cdr:y>
    </cdr:from>
    <cdr:to>
      <cdr:x>-0.00475</cdr:x>
      <cdr:y>0.96825</cdr:y>
    </cdr:to>
    <cdr:sp>
      <cdr:nvSpPr>
        <cdr:cNvPr id="2" name="Textfeld 1"/>
        <cdr:cNvSpPr txBox="1">
          <a:spLocks noChangeArrowheads="1"/>
        </cdr:cNvSpPr>
      </cdr:nvSpPr>
      <cdr:spPr>
        <a:xfrm>
          <a:off x="-28574" y="4276725"/>
          <a:ext cx="0" cy="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Quelle: BLW, Fachbereich Marktbeobachtung</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0.00425</cdr:x>
      <cdr:y>0.19775</cdr:y>
    </cdr:from>
    <cdr:to>
      <cdr:x>0.0255</cdr:x>
      <cdr:y>0.74725</cdr:y>
    </cdr:to>
    <cdr:sp>
      <cdr:nvSpPr>
        <cdr:cNvPr id="3" name="Rechteck 3"/>
        <cdr:cNvSpPr>
          <a:spLocks/>
        </cdr:cNvSpPr>
      </cdr:nvSpPr>
      <cdr:spPr>
        <a:xfrm>
          <a:off x="28575" y="866775"/>
          <a:ext cx="152400" cy="2428875"/>
        </a:xfrm>
        <a:prstGeom prst="rect">
          <a:avLst/>
        </a:prstGeom>
        <a:solidFill>
          <a:srgbClr val="FFFFFF"/>
        </a:solidFill>
        <a:ln w="25400" cmpd="sng">
          <a:solidFill>
            <a:srgbClr val="FFFFFF"/>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0.036</cdr:x>
      <cdr:y>0.928</cdr:y>
    </cdr:from>
    <cdr:to>
      <cdr:x>0.2745</cdr:x>
      <cdr:y>0.97575</cdr:y>
    </cdr:to>
    <cdr:sp>
      <cdr:nvSpPr>
        <cdr:cNvPr id="4" name="Textfeld 1"/>
        <cdr:cNvSpPr txBox="1">
          <a:spLocks noChangeArrowheads="1"/>
        </cdr:cNvSpPr>
      </cdr:nvSpPr>
      <cdr:spPr>
        <a:xfrm>
          <a:off x="257175" y="4095750"/>
          <a:ext cx="1724025"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Quelle: BLW, Fachbereich Marktanalysen</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0.01775</cdr:x>
      <cdr:y>0.019</cdr:y>
    </cdr:from>
    <cdr:to>
      <cdr:x>0.4005</cdr:x>
      <cdr:y>0.19025</cdr:y>
    </cdr:to>
    <cdr:sp fLocksText="0">
      <cdr:nvSpPr>
        <cdr:cNvPr id="5" name="Textfeld 5"/>
        <cdr:cNvSpPr txBox="1">
          <a:spLocks noChangeArrowheads="1"/>
        </cdr:cNvSpPr>
      </cdr:nvSpPr>
      <cdr:spPr>
        <a:xfrm>
          <a:off x="123825" y="76200"/>
          <a:ext cx="2771775" cy="7524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0.02</cdr:x>
      <cdr:y>0.01225</cdr:y>
    </cdr:from>
    <cdr:to>
      <cdr:x>0.33075</cdr:x>
      <cdr:y>0.1555</cdr:y>
    </cdr:to>
    <cdr:sp fLocksText="0">
      <cdr:nvSpPr>
        <cdr:cNvPr id="6" name="Textfeld 6"/>
        <cdr:cNvSpPr txBox="1">
          <a:spLocks noChangeArrowheads="1"/>
        </cdr:cNvSpPr>
      </cdr:nvSpPr>
      <cdr:spPr>
        <a:xfrm>
          <a:off x="142875" y="47625"/>
          <a:ext cx="2247900" cy="628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-0.00475</cdr:x>
      <cdr:y>-0.01175</cdr:y>
    </cdr:from>
    <cdr:to>
      <cdr:x>0.36175</cdr:x>
      <cdr:y>0.13125</cdr:y>
    </cdr:to>
    <cdr:sp>
      <cdr:nvSpPr>
        <cdr:cNvPr id="7" name="Textfeld 7"/>
        <cdr:cNvSpPr txBox="1">
          <a:spLocks noChangeArrowheads="1"/>
        </cdr:cNvSpPr>
      </cdr:nvSpPr>
      <cdr:spPr>
        <a:xfrm>
          <a:off x="-28574" y="-47624"/>
          <a:ext cx="2647950" cy="62865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Preise franko</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Mischfutterhersteller
</a:t>
          </a:r>
          <a:r>
            <a:rPr lang="en-US" cap="none" sz="1000" b="0" i="0" u="none" baseline="0">
              <a:solidFill>
                <a:srgbClr val="000000"/>
              </a:solidFill>
              <a:latin typeface="Arial"/>
              <a:ea typeface="Arial"/>
              <a:cs typeface="Arial"/>
            </a:rPr>
            <a:t>CHF/100kg
</a:t>
          </a:r>
          <a:r>
            <a:rPr lang="en-US" cap="none" sz="1000" b="0" i="0" u="none" baseline="0">
              <a:solidFill>
                <a:srgbClr val="000000"/>
              </a:solidFill>
              <a:latin typeface="Arial"/>
              <a:ea typeface="Arial"/>
              <a:cs typeface="Arial"/>
            </a:rPr>
            <a:t>2016-2018, Monat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49</xdr:col>
      <xdr:colOff>285750</xdr:colOff>
      <xdr:row>2</xdr:row>
      <xdr:rowOff>161925</xdr:rowOff>
    </xdr:to>
    <xdr:pic>
      <xdr:nvPicPr>
        <xdr:cNvPr id="1" name="Picture 1" descr="P:\temp\Logo_cmyk_pos.tif"/>
        <xdr:cNvPicPr preferRelativeResize="1">
          <a:picLocks noChangeAspect="1"/>
        </xdr:cNvPicPr>
      </xdr:nvPicPr>
      <xdr:blipFill>
        <a:blip r:embed="rId1"/>
        <a:stretch>
          <a:fillRect/>
        </a:stretch>
      </xdr:blipFill>
      <xdr:spPr>
        <a:xfrm>
          <a:off x="28575" y="0"/>
          <a:ext cx="1981200" cy="485775"/>
        </a:xfrm>
        <a:prstGeom prst="rect">
          <a:avLst/>
        </a:prstGeom>
        <a:noFill/>
        <a:ln w="9525" cmpd="sng">
          <a:noFill/>
        </a:ln>
      </xdr:spPr>
    </xdr:pic>
    <xdr:clientData/>
  </xdr:twoCellAnchor>
  <xdr:twoCellAnchor>
    <xdr:from>
      <xdr:col>0</xdr:col>
      <xdr:colOff>57150</xdr:colOff>
      <xdr:row>26</xdr:row>
      <xdr:rowOff>76200</xdr:rowOff>
    </xdr:from>
    <xdr:to>
      <xdr:col>63</xdr:col>
      <xdr:colOff>219075</xdr:colOff>
      <xdr:row>49</xdr:row>
      <xdr:rowOff>19050</xdr:rowOff>
    </xdr:to>
    <xdr:graphicFrame>
      <xdr:nvGraphicFramePr>
        <xdr:cNvPr id="2" name="Diagramm 1"/>
        <xdr:cNvGraphicFramePr/>
      </xdr:nvGraphicFramePr>
      <xdr:xfrm>
        <a:off x="57150" y="5638800"/>
        <a:ext cx="8191500" cy="4324350"/>
      </xdr:xfrm>
      <a:graphic>
        <a:graphicData uri="http://schemas.openxmlformats.org/drawingml/2006/chart">
          <c:chart xmlns:c="http://schemas.openxmlformats.org/drawingml/2006/chart" r:id="rId2"/>
        </a:graphicData>
      </a:graphic>
    </xdr:graphicFrame>
    <xdr:clientData/>
  </xdr:twoCellAnchor>
  <xdr:twoCellAnchor>
    <xdr:from>
      <xdr:col>64</xdr:col>
      <xdr:colOff>285750</xdr:colOff>
      <xdr:row>26</xdr:row>
      <xdr:rowOff>85725</xdr:rowOff>
    </xdr:from>
    <xdr:to>
      <xdr:col>80</xdr:col>
      <xdr:colOff>352425</xdr:colOff>
      <xdr:row>49</xdr:row>
      <xdr:rowOff>123825</xdr:rowOff>
    </xdr:to>
    <xdr:graphicFrame>
      <xdr:nvGraphicFramePr>
        <xdr:cNvPr id="3" name="Diagramm 6"/>
        <xdr:cNvGraphicFramePr/>
      </xdr:nvGraphicFramePr>
      <xdr:xfrm>
        <a:off x="8763000" y="5648325"/>
        <a:ext cx="7229475" cy="441960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-0.012</cdr:y>
    </cdr:from>
    <cdr:to>
      <cdr:x>-0.007</cdr:x>
      <cdr:y>-0.012</cdr:y>
    </cdr:to>
    <cdr:sp>
      <cdr:nvSpPr>
        <cdr:cNvPr id="1" name="Textfeld 1"/>
        <cdr:cNvSpPr txBox="1">
          <a:spLocks noChangeArrowheads="1"/>
        </cdr:cNvSpPr>
      </cdr:nvSpPr>
      <cdr:spPr>
        <a:xfrm>
          <a:off x="-38099" y="-47624"/>
          <a:ext cx="0" cy="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Körnermais,</a:t>
          </a:r>
          <a:r>
            <a:rPr lang="en-US" cap="none" sz="900" b="0" i="0" u="none" baseline="0">
              <a:solidFill>
                <a:srgbClr val="000000"/>
              </a:solidFill>
              <a:latin typeface="Arial"/>
              <a:ea typeface="Arial"/>
              <a:cs typeface="Arial"/>
            </a:rPr>
            <a:t> Sojaschrot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Börsennotierungen</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2014 - 2015, Monat</a:t>
          </a:r>
        </a:p>
      </cdr:txBody>
    </cdr:sp>
  </cdr:relSizeAnchor>
  <cdr:relSizeAnchor xmlns:cdr="http://schemas.openxmlformats.org/drawingml/2006/chartDrawing">
    <cdr:from>
      <cdr:x>-0.005</cdr:x>
      <cdr:y>0.952</cdr:y>
    </cdr:from>
    <cdr:to>
      <cdr:x>0.23</cdr:x>
      <cdr:y>1</cdr:y>
    </cdr:to>
    <cdr:sp>
      <cdr:nvSpPr>
        <cdr:cNvPr id="2" name="Textfeld 1"/>
        <cdr:cNvSpPr txBox="1">
          <a:spLocks noChangeArrowheads="1"/>
        </cdr:cNvSpPr>
      </cdr:nvSpPr>
      <cdr:spPr>
        <a:xfrm>
          <a:off x="-28574" y="4076700"/>
          <a:ext cx="1504950" cy="2571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Quelle: BLW, Fachbereich Marktanalysen; IGC</a:t>
          </a:r>
          <a:r>
            <a:rPr lang="en-US" cap="none" sz="600" b="0" i="0" u="none" baseline="0">
              <a:solidFill>
                <a:srgbClr val="000000"/>
              </a:solidFill>
              <a:latin typeface="Arial"/>
              <a:ea typeface="Arial"/>
              <a:cs typeface="Arial"/>
            </a:rPr>
            <a:t>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-0.0125</cdr:y>
    </cdr:from>
    <cdr:to>
      <cdr:x>-0.0075</cdr:x>
      <cdr:y>-0.0125</cdr:y>
    </cdr:to>
    <cdr:sp>
      <cdr:nvSpPr>
        <cdr:cNvPr id="1" name="Textfeld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Körnermais,</a:t>
          </a:r>
          <a:r>
            <a:rPr lang="en-US" cap="none" sz="900" b="0" i="0" u="none" baseline="0">
              <a:solidFill>
                <a:srgbClr val="000000"/>
              </a:solidFill>
              <a:latin typeface="Arial"/>
              <a:ea typeface="Arial"/>
              <a:cs typeface="Arial"/>
            </a:rPr>
            <a:t> Sojaschrot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Börsennotierungen</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2014 - 2015, Monat</a:t>
          </a:r>
        </a:p>
      </cdr:txBody>
    </cdr:sp>
  </cdr:relSizeAnchor>
  <cdr:relSizeAnchor xmlns:cdr="http://schemas.openxmlformats.org/drawingml/2006/chartDrawing">
    <cdr:from>
      <cdr:x>-0.0055</cdr:x>
      <cdr:y>0.94875</cdr:y>
    </cdr:from>
    <cdr:to>
      <cdr:x>0.243</cdr:x>
      <cdr:y>1</cdr:y>
    </cdr:to>
    <cdr:sp>
      <cdr:nvSpPr>
        <cdr:cNvPr id="2" name="Textfeld 1"/>
        <cdr:cNvSpPr txBox="1">
          <a:spLocks noChangeArrowheads="1"/>
        </cdr:cNvSpPr>
      </cdr:nvSpPr>
      <cdr:spPr>
        <a:xfrm>
          <a:off x="-28574" y="4019550"/>
          <a:ext cx="1704975" cy="266700"/>
        </a:xfrm>
        <a:prstGeom prst="rect">
          <a:avLst/>
        </a:prstGeom>
        <a:noFill/>
        <a:ln w="9525" cmpd="sng">
          <a:noFill/>
        </a:ln>
      </cdr:spPr>
      <cdr:txBody>
        <a:bodyPr vertOverflow="clip" wrap="square"/>
        <a:p>
          <a:pPr algn="l">
            <a:defRPr/>
          </a:pPr>
          <a:r>
            <a:rPr lang="en-US" cap="none" sz="600" b="0" i="0" u="none" baseline="0">
              <a:solidFill>
                <a:srgbClr val="000000"/>
              </a:solidFill>
            </a:rPr>
            <a:t>Quelle: BLW, Fachbereich Marktanalysen; IGC</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485775</xdr:colOff>
      <xdr:row>2</xdr:row>
      <xdr:rowOff>161925</xdr:rowOff>
    </xdr:to>
    <xdr:pic>
      <xdr:nvPicPr>
        <xdr:cNvPr id="1" name="Picture 1" descr="P:\temp\Logo_cmyk_pos.tif"/>
        <xdr:cNvPicPr preferRelativeResize="1">
          <a:picLocks noChangeAspect="1"/>
        </xdr:cNvPicPr>
      </xdr:nvPicPr>
      <xdr:blipFill>
        <a:blip r:embed="rId1"/>
        <a:stretch>
          <a:fillRect/>
        </a:stretch>
      </xdr:blipFill>
      <xdr:spPr>
        <a:xfrm>
          <a:off x="0" y="0"/>
          <a:ext cx="1981200" cy="485775"/>
        </a:xfrm>
        <a:prstGeom prst="rect">
          <a:avLst/>
        </a:prstGeom>
        <a:noFill/>
        <a:ln w="9525" cmpd="sng">
          <a:noFill/>
        </a:ln>
      </xdr:spPr>
    </xdr:pic>
    <xdr:clientData/>
  </xdr:twoCellAnchor>
  <xdr:twoCellAnchor>
    <xdr:from>
      <xdr:col>0</xdr:col>
      <xdr:colOff>876300</xdr:colOff>
      <xdr:row>29</xdr:row>
      <xdr:rowOff>95250</xdr:rowOff>
    </xdr:from>
    <xdr:to>
      <xdr:col>73</xdr:col>
      <xdr:colOff>304800</xdr:colOff>
      <xdr:row>105</xdr:row>
      <xdr:rowOff>133350</xdr:rowOff>
    </xdr:to>
    <xdr:graphicFrame>
      <xdr:nvGraphicFramePr>
        <xdr:cNvPr id="2" name="Diagramm 1"/>
        <xdr:cNvGraphicFramePr/>
      </xdr:nvGraphicFramePr>
      <xdr:xfrm>
        <a:off x="876300" y="5705475"/>
        <a:ext cx="6410325" cy="4286250"/>
      </xdr:xfrm>
      <a:graphic>
        <a:graphicData uri="http://schemas.openxmlformats.org/drawingml/2006/chart">
          <c:chart xmlns:c="http://schemas.openxmlformats.org/drawingml/2006/chart" r:id="rId2"/>
        </a:graphicData>
      </a:graphic>
    </xdr:graphicFrame>
    <xdr:clientData/>
  </xdr:twoCellAnchor>
  <xdr:twoCellAnchor>
    <xdr:from>
      <xdr:col>73</xdr:col>
      <xdr:colOff>142875</xdr:colOff>
      <xdr:row>29</xdr:row>
      <xdr:rowOff>9525</xdr:rowOff>
    </xdr:from>
    <xdr:to>
      <xdr:col>87</xdr:col>
      <xdr:colOff>428625</xdr:colOff>
      <xdr:row>105</xdr:row>
      <xdr:rowOff>0</xdr:rowOff>
    </xdr:to>
    <xdr:graphicFrame>
      <xdr:nvGraphicFramePr>
        <xdr:cNvPr id="3" name="Diagramm 6"/>
        <xdr:cNvGraphicFramePr/>
      </xdr:nvGraphicFramePr>
      <xdr:xfrm>
        <a:off x="7124700" y="5619750"/>
        <a:ext cx="6867525" cy="4238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sclaimer.admin.ch/"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J35"/>
  <sheetViews>
    <sheetView showGridLines="0" zoomScalePageLayoutView="0" workbookViewId="0" topLeftCell="A6">
      <selection activeCell="F6" sqref="F6"/>
    </sheetView>
  </sheetViews>
  <sheetFormatPr defaultColWidth="11.421875" defaultRowHeight="15"/>
  <cols>
    <col min="1" max="1" width="11.421875" style="5" customWidth="1"/>
    <col min="2" max="2" width="15.57421875" style="5" customWidth="1"/>
    <col min="3" max="3" width="13.8515625" style="5" customWidth="1"/>
    <col min="4" max="4" width="11.421875" style="5" customWidth="1"/>
    <col min="5" max="5" width="13.8515625" style="5" customWidth="1"/>
    <col min="6" max="6" width="16.00390625" style="5" customWidth="1"/>
    <col min="7" max="16384" width="11.421875" style="5" customWidth="1"/>
  </cols>
  <sheetData>
    <row r="1" spans="6:9" ht="12.75">
      <c r="F1" s="216" t="s">
        <v>272</v>
      </c>
      <c r="G1" s="217"/>
      <c r="H1" s="217"/>
      <c r="I1" s="217"/>
    </row>
    <row r="2" spans="6:9" ht="12.75">
      <c r="F2" s="217"/>
      <c r="G2" s="217"/>
      <c r="H2" s="217"/>
      <c r="I2" s="217"/>
    </row>
    <row r="3" spans="6:9" ht="14.25" customHeight="1">
      <c r="F3" s="217"/>
      <c r="G3" s="217"/>
      <c r="H3" s="217"/>
      <c r="I3" s="217"/>
    </row>
    <row r="4" spans="4:7" ht="12.75">
      <c r="D4" s="6"/>
      <c r="E4" s="6"/>
      <c r="F4" s="6"/>
      <c r="G4" s="6"/>
    </row>
    <row r="5" ht="24.75" customHeight="1">
      <c r="A5" s="12" t="s">
        <v>17</v>
      </c>
    </row>
    <row r="6" ht="12.75" customHeight="1">
      <c r="A6" s="150" t="s">
        <v>193</v>
      </c>
    </row>
    <row r="7" ht="12.75">
      <c r="A7" s="7" t="s">
        <v>18</v>
      </c>
    </row>
    <row r="8" ht="12.75">
      <c r="A8" s="8" t="s">
        <v>19</v>
      </c>
    </row>
    <row r="9" ht="12.75"/>
    <row r="10" ht="12.75"/>
    <row r="11" ht="12.75"/>
    <row r="12" ht="12.75"/>
    <row r="13" ht="12.75"/>
    <row r="14" ht="12.75"/>
    <row r="15" ht="12.75"/>
    <row r="16" spans="4:5" ht="12.75">
      <c r="D16" s="9"/>
      <c r="E16" s="9"/>
    </row>
    <row r="17" spans="4:5" ht="12.75">
      <c r="D17" s="9"/>
      <c r="E17" s="9"/>
    </row>
    <row r="18" spans="4:5" ht="12.75">
      <c r="D18" s="9"/>
      <c r="E18" s="9"/>
    </row>
    <row r="19" spans="4:5" ht="12.75">
      <c r="D19" s="9"/>
      <c r="E19" s="9"/>
    </row>
    <row r="20" ht="12.75"/>
    <row r="21" ht="12.75"/>
    <row r="22" ht="12.75"/>
    <row r="23" ht="12.75"/>
    <row r="24" ht="12.75"/>
    <row r="25" ht="12.75"/>
    <row r="26" ht="12.75"/>
    <row r="27" ht="12.75"/>
    <row r="28" ht="12.75">
      <c r="A28" s="10" t="s">
        <v>275</v>
      </c>
    </row>
    <row r="30" spans="1:10" ht="15">
      <c r="A30" s="4" t="s">
        <v>194</v>
      </c>
      <c r="B30"/>
      <c r="C30"/>
      <c r="D30"/>
      <c r="E30"/>
      <c r="F30"/>
      <c r="G30"/>
      <c r="H30"/>
      <c r="I30"/>
      <c r="J30"/>
    </row>
    <row r="31" spans="1:10" ht="12.75">
      <c r="A31" s="189" t="s">
        <v>244</v>
      </c>
      <c r="B31" s="188"/>
      <c r="C31" s="188"/>
      <c r="D31" s="188"/>
      <c r="E31" s="188"/>
      <c r="F31" s="188"/>
      <c r="G31" s="188"/>
      <c r="H31" s="188"/>
      <c r="I31" s="188"/>
      <c r="J31" s="188"/>
    </row>
    <row r="32" spans="1:10" ht="15">
      <c r="A32" s="190" t="s">
        <v>245</v>
      </c>
      <c r="B32" s="188"/>
      <c r="C32" s="188"/>
      <c r="D32" s="188"/>
      <c r="E32" s="188"/>
      <c r="F32" s="188"/>
      <c r="G32" s="188"/>
      <c r="H32" s="188"/>
      <c r="I32" s="188"/>
      <c r="J32" s="188"/>
    </row>
    <row r="33" spans="1:10" ht="12.75">
      <c r="A33" s="188"/>
      <c r="B33" s="188"/>
      <c r="C33" s="188"/>
      <c r="D33" s="188"/>
      <c r="E33" s="188"/>
      <c r="F33" s="188"/>
      <c r="G33" s="188"/>
      <c r="H33" s="188"/>
      <c r="I33" s="188"/>
      <c r="J33" s="188"/>
    </row>
    <row r="35" ht="12.75">
      <c r="A35" s="150" t="s">
        <v>195</v>
      </c>
    </row>
    <row r="37" ht="12.75"/>
    <row r="38" ht="12.75"/>
    <row r="39" ht="12.75"/>
    <row r="40" ht="12.75"/>
    <row r="41" ht="12.75"/>
    <row r="42" ht="12.75"/>
    <row r="43" ht="12.75"/>
    <row r="44" ht="12.75"/>
    <row r="45" ht="12.75"/>
    <row r="46" ht="12.75"/>
    <row r="47" ht="12.75"/>
    <row r="48" ht="12.75"/>
    <row r="49" ht="12.75"/>
    <row r="50" ht="12.75"/>
    <row r="51" ht="12.75"/>
    <row r="52" ht="12.75"/>
  </sheetData>
  <sheetProtection/>
  <mergeCells count="1">
    <mergeCell ref="F1:I3"/>
  </mergeCells>
  <hyperlinks>
    <hyperlink ref="A32" r:id="rId1" display="www.disclaimer.admin.ch"/>
  </hyperlinks>
  <printOptions/>
  <pageMargins left="0.7086614173228347" right="0.7480314960629921" top="0.4724409448818898" bottom="0.984251968503937" header="0.5118110236220472" footer="0.5118110236220472"/>
  <pageSetup fitToHeight="1" fitToWidth="1" horizontalDpi="600" verticalDpi="600" orientation="landscape" paperSize="9" scale="71" r:id="rId3"/>
  <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Y59"/>
  <sheetViews>
    <sheetView showGridLines="0" tabSelected="1" zoomScalePageLayoutView="0" workbookViewId="0" topLeftCell="A10">
      <selection activeCell="A10" sqref="A10"/>
    </sheetView>
  </sheetViews>
  <sheetFormatPr defaultColWidth="11.421875" defaultRowHeight="15" outlineLevelCol="1"/>
  <cols>
    <col min="1" max="1" width="22.7109375" style="0" customWidth="1"/>
    <col min="2" max="6" width="7.28125" style="0" hidden="1" customWidth="1" outlineLevel="1"/>
    <col min="7" max="7" width="6.8515625" style="0" customWidth="1" collapsed="1"/>
    <col min="8" max="13" width="6.8515625" style="0" customWidth="1"/>
    <col min="14" max="14" width="7.7109375" style="0" customWidth="1"/>
    <col min="15" max="16" width="7.7109375" style="192" customWidth="1"/>
    <col min="17" max="17" width="8.421875" style="0" customWidth="1"/>
    <col min="18" max="18" width="9.00390625" style="0" customWidth="1"/>
    <col min="19" max="19" width="10.57421875" style="0" customWidth="1"/>
    <col min="20" max="20" width="13.28125" style="133" customWidth="1"/>
    <col min="21" max="21" width="0.9921875" style="0" customWidth="1"/>
    <col min="22" max="22" width="8.8515625" style="0" hidden="1" customWidth="1"/>
    <col min="23" max="23" width="0" style="0" hidden="1" customWidth="1"/>
  </cols>
  <sheetData>
    <row r="1" spans="10:20" s="5" customFormat="1" ht="12.75" customHeight="1">
      <c r="J1" s="31"/>
      <c r="K1"/>
      <c r="L1"/>
      <c r="M1"/>
      <c r="N1"/>
      <c r="O1" s="192"/>
      <c r="P1" s="192"/>
      <c r="Q1"/>
      <c r="R1" s="223" t="s">
        <v>272</v>
      </c>
      <c r="S1" s="223"/>
      <c r="T1" s="223"/>
    </row>
    <row r="2" spans="10:20" s="5" customFormat="1" ht="15">
      <c r="J2" s="31"/>
      <c r="K2"/>
      <c r="L2"/>
      <c r="M2"/>
      <c r="N2"/>
      <c r="O2" s="192"/>
      <c r="P2" s="192"/>
      <c r="Q2"/>
      <c r="R2" s="223"/>
      <c r="S2" s="223"/>
      <c r="T2" s="223"/>
    </row>
    <row r="3" spans="10:20" s="5" customFormat="1" ht="57.75" customHeight="1">
      <c r="J3" s="31"/>
      <c r="K3"/>
      <c r="L3"/>
      <c r="M3"/>
      <c r="N3"/>
      <c r="O3" s="192"/>
      <c r="P3" s="192"/>
      <c r="Q3"/>
      <c r="R3" s="223"/>
      <c r="S3" s="223"/>
      <c r="T3" s="223"/>
    </row>
    <row r="4" spans="9:20" s="5" customFormat="1" ht="12.75">
      <c r="I4" s="6"/>
      <c r="J4" s="6"/>
      <c r="K4" s="6"/>
      <c r="L4" s="6"/>
      <c r="M4" s="6"/>
      <c r="N4" s="6"/>
      <c r="O4" s="6"/>
      <c r="P4" s="6"/>
      <c r="T4" s="132"/>
    </row>
    <row r="5" spans="1:20" s="5" customFormat="1" ht="12.75">
      <c r="A5" s="96" t="s">
        <v>111</v>
      </c>
      <c r="B5" s="96"/>
      <c r="C5" s="96"/>
      <c r="D5" s="96"/>
      <c r="E5" s="96"/>
      <c r="F5" s="96"/>
      <c r="I5" s="6"/>
      <c r="J5" s="6"/>
      <c r="K5" s="6"/>
      <c r="L5" s="6"/>
      <c r="M5" s="6"/>
      <c r="N5" s="6"/>
      <c r="O5" s="6"/>
      <c r="P5" s="6"/>
      <c r="T5" s="132"/>
    </row>
    <row r="6" spans="1:20" s="5" customFormat="1" ht="12.75">
      <c r="A6" s="4" t="s">
        <v>277</v>
      </c>
      <c r="B6" s="4"/>
      <c r="C6" s="4"/>
      <c r="D6" s="4"/>
      <c r="E6" s="4"/>
      <c r="F6" s="4"/>
      <c r="I6" s="6"/>
      <c r="J6" s="6"/>
      <c r="K6" s="6"/>
      <c r="L6" s="6"/>
      <c r="M6" s="6"/>
      <c r="N6" s="6"/>
      <c r="O6" s="6"/>
      <c r="P6" s="6"/>
      <c r="T6" s="132"/>
    </row>
    <row r="7" spans="1:16" s="5" customFormat="1" ht="12.75">
      <c r="A7" s="96" t="s">
        <v>76</v>
      </c>
      <c r="B7" s="96"/>
      <c r="C7" s="96"/>
      <c r="D7" s="96"/>
      <c r="E7" s="96"/>
      <c r="F7" s="96"/>
      <c r="I7" s="6"/>
      <c r="J7" s="6"/>
      <c r="K7" s="6"/>
      <c r="L7" s="6"/>
      <c r="M7" s="6"/>
      <c r="N7" s="6"/>
      <c r="O7" s="6"/>
      <c r="P7" s="6"/>
    </row>
    <row r="8" spans="1:19" ht="12.75" customHeight="1">
      <c r="A8" s="96" t="s">
        <v>304</v>
      </c>
      <c r="B8" s="96"/>
      <c r="C8" s="96"/>
      <c r="D8" s="96"/>
      <c r="E8" s="96"/>
      <c r="F8" s="96"/>
      <c r="G8" s="5"/>
      <c r="H8" s="5"/>
      <c r="I8" s="5"/>
      <c r="J8" s="5"/>
      <c r="K8" s="5"/>
      <c r="L8" s="5"/>
      <c r="M8" s="5"/>
      <c r="N8" s="5"/>
      <c r="O8" s="5"/>
      <c r="P8" s="5"/>
      <c r="Q8" s="5"/>
      <c r="R8" s="5"/>
      <c r="S8" s="5"/>
    </row>
    <row r="9" spans="1:20" ht="21.75" customHeight="1">
      <c r="A9" s="97"/>
      <c r="B9" s="97"/>
      <c r="C9" s="97"/>
      <c r="D9" s="97"/>
      <c r="E9" s="97"/>
      <c r="F9" s="97"/>
      <c r="G9" s="196" t="s">
        <v>247</v>
      </c>
      <c r="O9" s="3"/>
      <c r="P9" s="3"/>
      <c r="Q9" s="214"/>
      <c r="R9" s="195"/>
      <c r="S9" s="195"/>
      <c r="T9" s="213"/>
    </row>
    <row r="10" spans="1:22" ht="27.75" customHeight="1">
      <c r="A10" s="98"/>
      <c r="B10" s="198"/>
      <c r="C10" s="198"/>
      <c r="D10" s="198"/>
      <c r="E10" s="198"/>
      <c r="F10" s="198"/>
      <c r="G10" s="198"/>
      <c r="H10" s="220" t="s">
        <v>248</v>
      </c>
      <c r="I10" s="220"/>
      <c r="J10" s="220"/>
      <c r="K10" s="220"/>
      <c r="L10" s="220"/>
      <c r="M10" s="220"/>
      <c r="N10" s="220"/>
      <c r="O10" s="196"/>
      <c r="P10" s="196"/>
      <c r="Q10" s="100" t="s">
        <v>112</v>
      </c>
      <c r="R10" s="99" t="s">
        <v>113</v>
      </c>
      <c r="S10" s="99" t="s">
        <v>114</v>
      </c>
      <c r="T10" s="130" t="s">
        <v>303</v>
      </c>
      <c r="U10" s="130"/>
      <c r="V10" s="197" t="s">
        <v>302</v>
      </c>
    </row>
    <row r="11" spans="1:22" ht="3" customHeight="1">
      <c r="A11" s="98"/>
      <c r="B11" s="101"/>
      <c r="C11" s="101"/>
      <c r="D11" s="101"/>
      <c r="E11" s="101"/>
      <c r="F11" s="101"/>
      <c r="G11" s="101"/>
      <c r="H11" s="101"/>
      <c r="I11" s="101"/>
      <c r="J11" s="101"/>
      <c r="K11" s="101"/>
      <c r="L11" s="101"/>
      <c r="M11" s="101"/>
      <c r="N11" s="101"/>
      <c r="O11" s="101"/>
      <c r="P11" s="101"/>
      <c r="Q11" s="102"/>
      <c r="R11" s="103"/>
      <c r="S11" s="103"/>
      <c r="T11" s="127"/>
      <c r="U11" s="123"/>
      <c r="V11" s="161"/>
    </row>
    <row r="12" spans="1:21" s="133" customFormat="1" ht="30" customHeight="1">
      <c r="A12" s="98"/>
      <c r="B12" s="163">
        <v>2002</v>
      </c>
      <c r="C12" s="163">
        <v>2003</v>
      </c>
      <c r="D12" s="163">
        <v>2004</v>
      </c>
      <c r="E12" s="163">
        <v>2005</v>
      </c>
      <c r="F12" s="163">
        <v>2006</v>
      </c>
      <c r="G12" s="163">
        <v>2007</v>
      </c>
      <c r="H12" s="163">
        <v>2008</v>
      </c>
      <c r="I12" s="163">
        <v>2009</v>
      </c>
      <c r="J12" s="163">
        <v>2010</v>
      </c>
      <c r="K12" s="163">
        <v>2011</v>
      </c>
      <c r="L12" s="163">
        <v>2012</v>
      </c>
      <c r="M12" s="163">
        <v>2013</v>
      </c>
      <c r="N12" s="163">
        <v>2014</v>
      </c>
      <c r="O12" s="163">
        <v>2015</v>
      </c>
      <c r="P12" s="163">
        <v>2016</v>
      </c>
      <c r="Q12" s="221">
        <v>2017</v>
      </c>
      <c r="R12" s="222"/>
      <c r="S12" s="222"/>
      <c r="T12" s="162"/>
      <c r="U12" s="123"/>
    </row>
    <row r="13" spans="1:25" ht="15" customHeight="1">
      <c r="A13" s="104" t="s">
        <v>115</v>
      </c>
      <c r="B13" s="105">
        <v>45.37090179259648</v>
      </c>
      <c r="C13" s="105">
        <v>45.51058813064369</v>
      </c>
      <c r="D13" s="105">
        <v>44.649306402428174</v>
      </c>
      <c r="E13" s="105">
        <v>47.469639455507036</v>
      </c>
      <c r="F13" s="105">
        <v>42.90154106778435</v>
      </c>
      <c r="G13" s="105">
        <v>40.31738423279279</v>
      </c>
      <c r="H13" s="105">
        <v>39.90515649066307</v>
      </c>
      <c r="I13" s="105">
        <v>35.85994946797511</v>
      </c>
      <c r="J13" s="105">
        <v>36.58115437807788</v>
      </c>
      <c r="K13" s="105">
        <v>36.133280903661884</v>
      </c>
      <c r="L13" s="105">
        <v>37.05266257183289</v>
      </c>
      <c r="M13" s="105">
        <v>37.167689823412644</v>
      </c>
      <c r="N13" s="105">
        <v>36.48</v>
      </c>
      <c r="O13" s="105">
        <v>36.043041491947015</v>
      </c>
      <c r="P13" s="105">
        <v>36.06457605139111</v>
      </c>
      <c r="Q13" s="209">
        <v>36.2967707812095</v>
      </c>
      <c r="R13" s="38">
        <v>32</v>
      </c>
      <c r="S13" s="38">
        <v>39</v>
      </c>
      <c r="T13" s="212">
        <f>+(Q13-V13)/(V13/100)</f>
        <v>0.6738872197362966</v>
      </c>
      <c r="U13" s="131"/>
      <c r="V13" s="106">
        <f>AVERAGE(O13:P13)</f>
        <v>36.05380877166906</v>
      </c>
      <c r="Y13" s="146"/>
    </row>
    <row r="14" spans="1:25" ht="18" customHeight="1">
      <c r="A14" s="107" t="s">
        <v>116</v>
      </c>
      <c r="B14" s="108">
        <v>43.863167402708946</v>
      </c>
      <c r="C14" s="108">
        <v>43.62581731323639</v>
      </c>
      <c r="D14" s="108">
        <v>40.54455338249513</v>
      </c>
      <c r="E14" s="108">
        <v>42.64441208806677</v>
      </c>
      <c r="F14" s="108">
        <v>40.242062049174</v>
      </c>
      <c r="G14" s="108">
        <v>38.35045899020406</v>
      </c>
      <c r="H14" s="108">
        <v>37.75077388544693</v>
      </c>
      <c r="I14" s="108">
        <v>34.42163856430305</v>
      </c>
      <c r="J14" s="108">
        <v>34.42660506494381</v>
      </c>
      <c r="K14" s="108">
        <v>34.00836077166571</v>
      </c>
      <c r="L14" s="108">
        <v>35.06973647524878</v>
      </c>
      <c r="M14" s="108">
        <v>34.86867496723338</v>
      </c>
      <c r="N14" s="108">
        <v>34.52</v>
      </c>
      <c r="O14" s="108">
        <v>34.05168850077488</v>
      </c>
      <c r="P14" s="108">
        <v>33.8210981594611</v>
      </c>
      <c r="Q14" s="211">
        <v>34.3366646153856</v>
      </c>
      <c r="R14" s="58">
        <v>31</v>
      </c>
      <c r="S14" s="58">
        <v>37</v>
      </c>
      <c r="T14" s="212">
        <f aca="true" t="shared" si="0" ref="T14:T23">+(Q14-V14)/(V14/100)</f>
        <v>1.179475029576501</v>
      </c>
      <c r="U14" s="131"/>
      <c r="V14" s="106">
        <f aca="true" t="shared" si="1" ref="V14:V23">AVERAGE(O14:P14)</f>
        <v>33.936393330117994</v>
      </c>
      <c r="Y14" s="146"/>
    </row>
    <row r="15" spans="1:25" ht="18" customHeight="1">
      <c r="A15" s="107" t="s">
        <v>117</v>
      </c>
      <c r="B15" s="108">
        <v>40.69562148482901</v>
      </c>
      <c r="C15" s="108">
        <v>38.96694283416618</v>
      </c>
      <c r="D15" s="108">
        <v>38.67398361707821</v>
      </c>
      <c r="E15" s="108">
        <v>38.8533033244226</v>
      </c>
      <c r="F15" s="108">
        <v>37.30403250002011</v>
      </c>
      <c r="G15" s="108">
        <v>35.17671909151108</v>
      </c>
      <c r="H15" s="108">
        <v>34.416578936666696</v>
      </c>
      <c r="I15" s="108">
        <v>29.501907030651108</v>
      </c>
      <c r="J15" s="108">
        <v>30.756455848278044</v>
      </c>
      <c r="K15" s="108">
        <v>29.92346877210398</v>
      </c>
      <c r="L15" s="108">
        <v>30.34</v>
      </c>
      <c r="M15" s="108">
        <v>31.617429809358743</v>
      </c>
      <c r="N15" s="108">
        <v>30.01</v>
      </c>
      <c r="O15" s="108">
        <v>29.297462277736486</v>
      </c>
      <c r="P15" s="108">
        <v>28.96547768939184</v>
      </c>
      <c r="Q15" s="211">
        <v>29.5136729375336</v>
      </c>
      <c r="R15" s="58">
        <v>24</v>
      </c>
      <c r="S15" s="58">
        <v>34</v>
      </c>
      <c r="T15" s="212">
        <f t="shared" si="0"/>
        <v>1.311993367259096</v>
      </c>
      <c r="U15" s="131"/>
      <c r="V15" s="106">
        <f t="shared" si="1"/>
        <v>29.131469983564163</v>
      </c>
      <c r="Y15" s="146"/>
    </row>
    <row r="16" spans="1:25" ht="18" customHeight="1">
      <c r="A16" s="107" t="s">
        <v>118</v>
      </c>
      <c r="B16" s="108">
        <v>44.95710896995426</v>
      </c>
      <c r="C16" s="108">
        <v>44.99346572696717</v>
      </c>
      <c r="D16" s="108">
        <v>41.62636909138608</v>
      </c>
      <c r="E16" s="108">
        <v>43.896636441540906</v>
      </c>
      <c r="F16" s="108">
        <v>40.29516729560417</v>
      </c>
      <c r="G16" s="108">
        <v>38.669977723512694</v>
      </c>
      <c r="H16" s="108">
        <v>36.841507616477905</v>
      </c>
      <c r="I16" s="108">
        <v>33.9812660757009</v>
      </c>
      <c r="J16" s="108">
        <v>34.22909035262986</v>
      </c>
      <c r="K16" s="108">
        <v>33.750488411264385</v>
      </c>
      <c r="L16" s="108">
        <v>34.7567972493187</v>
      </c>
      <c r="M16" s="108">
        <v>34.43780447292952</v>
      </c>
      <c r="N16" s="108">
        <v>34.37</v>
      </c>
      <c r="O16" s="108">
        <v>33.55445849659798</v>
      </c>
      <c r="P16" s="108">
        <v>33.66519447160455</v>
      </c>
      <c r="Q16" s="211">
        <v>33.7864398546321</v>
      </c>
      <c r="R16" s="58">
        <v>31</v>
      </c>
      <c r="S16" s="58">
        <v>37</v>
      </c>
      <c r="T16" s="212">
        <f t="shared" si="0"/>
        <v>0.5254813517540252</v>
      </c>
      <c r="U16" s="131"/>
      <c r="V16" s="106">
        <f t="shared" si="1"/>
        <v>33.60982648410126</v>
      </c>
      <c r="Y16" s="146"/>
    </row>
    <row r="17" spans="1:25" ht="18" customHeight="1">
      <c r="A17" s="107" t="s">
        <v>1</v>
      </c>
      <c r="B17" s="108">
        <v>45.938132636084816</v>
      </c>
      <c r="C17" s="108">
        <v>47.09328115275849</v>
      </c>
      <c r="D17" s="108">
        <v>44.06190070804607</v>
      </c>
      <c r="E17" s="108">
        <v>44.48341323661449</v>
      </c>
      <c r="F17" s="108">
        <v>45.293746262367286</v>
      </c>
      <c r="G17" s="108">
        <v>42.01949366414751</v>
      </c>
      <c r="H17" s="108">
        <v>40.14334622389021</v>
      </c>
      <c r="I17" s="108">
        <v>36.503592437421304</v>
      </c>
      <c r="J17" s="108">
        <v>36.874889277713564</v>
      </c>
      <c r="K17" s="108">
        <v>36.71005963139295</v>
      </c>
      <c r="L17" s="108">
        <v>37.749947054963854</v>
      </c>
      <c r="M17" s="108">
        <v>38.20483725678094</v>
      </c>
      <c r="N17" s="108">
        <v>37.23</v>
      </c>
      <c r="O17" s="108">
        <v>37.562409203824885</v>
      </c>
      <c r="P17" s="108">
        <v>37.29889775468794</v>
      </c>
      <c r="Q17" s="211">
        <v>37.0205944266197</v>
      </c>
      <c r="R17" s="58">
        <v>33</v>
      </c>
      <c r="S17" s="58">
        <v>40</v>
      </c>
      <c r="T17" s="212">
        <f t="shared" si="0"/>
        <v>-1.0955166809042243</v>
      </c>
      <c r="U17" s="131"/>
      <c r="V17" s="106">
        <f t="shared" si="1"/>
        <v>37.430653479256414</v>
      </c>
      <c r="Y17" s="146"/>
    </row>
    <row r="18" spans="1:22" ht="18" customHeight="1">
      <c r="A18" s="109" t="s">
        <v>119</v>
      </c>
      <c r="B18" s="109"/>
      <c r="C18" s="109"/>
      <c r="D18" s="109"/>
      <c r="E18" s="109"/>
      <c r="F18" s="109"/>
      <c r="G18" s="108">
        <v>40.86377358370941</v>
      </c>
      <c r="H18" s="108">
        <v>40.10224052503099</v>
      </c>
      <c r="I18" s="108">
        <v>35.90752873704617</v>
      </c>
      <c r="J18" s="108">
        <v>36.408509148771444</v>
      </c>
      <c r="K18" s="108">
        <v>35.41823187190256</v>
      </c>
      <c r="L18" s="108">
        <v>36.817430947246805</v>
      </c>
      <c r="M18" s="108">
        <v>36.62986498444611</v>
      </c>
      <c r="N18" s="108">
        <v>36.79</v>
      </c>
      <c r="O18" s="108">
        <v>35.636723594148975</v>
      </c>
      <c r="P18" s="108">
        <v>36.0189119312639</v>
      </c>
      <c r="Q18" s="211">
        <v>36.133024</v>
      </c>
      <c r="R18" s="58">
        <v>27</v>
      </c>
      <c r="S18" s="58">
        <v>40</v>
      </c>
      <c r="T18" s="212">
        <f t="shared" si="0"/>
        <v>0.8518694588517567</v>
      </c>
      <c r="U18" s="131"/>
      <c r="V18" s="106">
        <f t="shared" si="1"/>
        <v>35.82781776270644</v>
      </c>
    </row>
    <row r="19" spans="1:22" ht="18" customHeight="1">
      <c r="A19" s="109" t="s">
        <v>120</v>
      </c>
      <c r="B19" s="109"/>
      <c r="C19" s="109"/>
      <c r="D19" s="109"/>
      <c r="E19" s="109"/>
      <c r="F19" s="109"/>
      <c r="G19" s="108">
        <v>42.34060090336282</v>
      </c>
      <c r="H19" s="108">
        <v>37.642715310374996</v>
      </c>
      <c r="I19" s="108">
        <v>32.15011555594206</v>
      </c>
      <c r="J19" s="108">
        <v>33.92</v>
      </c>
      <c r="K19" s="108">
        <v>30.615961447541</v>
      </c>
      <c r="L19" s="108">
        <v>32.66353868439407</v>
      </c>
      <c r="M19" s="108">
        <v>31.28</v>
      </c>
      <c r="N19" s="108">
        <v>32.77</v>
      </c>
      <c r="O19" s="108">
        <v>32.903271622441785</v>
      </c>
      <c r="P19" s="108">
        <v>29.55846133726071</v>
      </c>
      <c r="Q19" s="211">
        <v>33.3204953300451</v>
      </c>
      <c r="R19" s="58">
        <v>27</v>
      </c>
      <c r="S19" s="58">
        <v>36</v>
      </c>
      <c r="T19" s="212">
        <f t="shared" si="0"/>
        <v>6.690908981158064</v>
      </c>
      <c r="U19" s="131"/>
      <c r="V19" s="106">
        <f t="shared" si="1"/>
        <v>31.230866479851247</v>
      </c>
    </row>
    <row r="20" spans="1:22" ht="18" customHeight="1">
      <c r="A20" s="109" t="s">
        <v>121</v>
      </c>
      <c r="B20" s="109"/>
      <c r="C20" s="109"/>
      <c r="D20" s="109"/>
      <c r="E20" s="109"/>
      <c r="F20" s="109"/>
      <c r="G20" s="108">
        <v>37.16815049473481</v>
      </c>
      <c r="H20" s="108">
        <v>36.53023210499748</v>
      </c>
      <c r="I20" s="108">
        <v>32.01633426964291</v>
      </c>
      <c r="J20" s="108">
        <v>31.803571171480755</v>
      </c>
      <c r="K20" s="108">
        <v>31.615488162257904</v>
      </c>
      <c r="L20" s="108">
        <v>32.616591994527326</v>
      </c>
      <c r="M20" s="108">
        <v>32.35</v>
      </c>
      <c r="N20" s="108">
        <v>32.01</v>
      </c>
      <c r="O20" s="108">
        <v>33.37400748467235</v>
      </c>
      <c r="P20" s="108">
        <v>33.39305069543577</v>
      </c>
      <c r="Q20" s="211">
        <v>30.9602569208304</v>
      </c>
      <c r="R20" s="58">
        <v>28</v>
      </c>
      <c r="S20" s="58">
        <v>34</v>
      </c>
      <c r="T20" s="212">
        <f>+(Q20-V20)/(V20/100)</f>
        <v>-7.258885550076907</v>
      </c>
      <c r="U20" s="131"/>
      <c r="V20" s="106">
        <f>AVERAGE(O20:P20)</f>
        <v>33.383529090054054</v>
      </c>
    </row>
    <row r="21" spans="1:22" ht="25.5" customHeight="1">
      <c r="A21" s="110" t="s">
        <v>122</v>
      </c>
      <c r="B21" s="110"/>
      <c r="C21" s="110"/>
      <c r="D21" s="110"/>
      <c r="E21" s="110"/>
      <c r="F21" s="110"/>
      <c r="G21" s="108" t="s">
        <v>6</v>
      </c>
      <c r="H21" s="105" t="s">
        <v>6</v>
      </c>
      <c r="I21" s="105" t="s">
        <v>6</v>
      </c>
      <c r="J21" s="105" t="s">
        <v>6</v>
      </c>
      <c r="K21" s="105" t="s">
        <v>6</v>
      </c>
      <c r="L21" s="105">
        <v>84.0275397931087</v>
      </c>
      <c r="M21" s="105">
        <v>83.62695462425502</v>
      </c>
      <c r="N21" s="105">
        <v>84.61</v>
      </c>
      <c r="O21" s="105">
        <v>84.95076069978133</v>
      </c>
      <c r="P21" s="105">
        <v>86.62704555159162</v>
      </c>
      <c r="Q21" s="209">
        <v>86.6694010621167</v>
      </c>
      <c r="R21" s="38">
        <v>83</v>
      </c>
      <c r="S21" s="38">
        <v>89</v>
      </c>
      <c r="T21" s="212">
        <f t="shared" si="0"/>
        <v>1.026354113818477</v>
      </c>
      <c r="U21" s="131"/>
      <c r="V21" s="106">
        <f t="shared" si="1"/>
        <v>85.78890312568647</v>
      </c>
    </row>
    <row r="22" spans="1:22" ht="25.5" customHeight="1">
      <c r="A22" s="110" t="s">
        <v>123</v>
      </c>
      <c r="B22" s="110"/>
      <c r="C22" s="110"/>
      <c r="D22" s="110"/>
      <c r="E22" s="110"/>
      <c r="F22" s="110"/>
      <c r="G22" s="110" t="s">
        <v>6</v>
      </c>
      <c r="H22" s="108" t="s">
        <v>6</v>
      </c>
      <c r="I22" s="108" t="s">
        <v>6</v>
      </c>
      <c r="J22" s="108" t="s">
        <v>6</v>
      </c>
      <c r="K22" s="108" t="s">
        <v>6</v>
      </c>
      <c r="L22" s="108">
        <v>81.23112918619938</v>
      </c>
      <c r="M22" s="108">
        <v>80.76710029033083</v>
      </c>
      <c r="N22" s="108">
        <v>81.81</v>
      </c>
      <c r="O22" s="108">
        <v>81.01384075069538</v>
      </c>
      <c r="P22" s="108">
        <v>79.55209711375768</v>
      </c>
      <c r="Q22" s="211">
        <v>80.2503032933936</v>
      </c>
      <c r="R22" s="58">
        <v>76</v>
      </c>
      <c r="S22" s="58">
        <v>85</v>
      </c>
      <c r="T22" s="212">
        <f>+(Q22-V22)/(V22/100)</f>
        <v>-0.04068813008212741</v>
      </c>
      <c r="U22" s="131"/>
      <c r="V22" s="106">
        <f>AVERAGE(O22:P22)</f>
        <v>80.28296893222654</v>
      </c>
    </row>
    <row r="23" spans="1:22" ht="25.5" customHeight="1">
      <c r="A23" s="110" t="s">
        <v>124</v>
      </c>
      <c r="B23" s="110"/>
      <c r="C23" s="110"/>
      <c r="D23" s="110"/>
      <c r="E23" s="110"/>
      <c r="F23" s="110"/>
      <c r="G23" s="110" t="s">
        <v>6</v>
      </c>
      <c r="H23" s="108" t="s">
        <v>6</v>
      </c>
      <c r="I23" s="108" t="s">
        <v>6</v>
      </c>
      <c r="J23" s="108" t="s">
        <v>6</v>
      </c>
      <c r="K23" s="108" t="s">
        <v>6</v>
      </c>
      <c r="L23" s="108">
        <v>83.77727886972687</v>
      </c>
      <c r="M23" s="108">
        <v>83.705244916689</v>
      </c>
      <c r="N23" s="108">
        <v>84.48</v>
      </c>
      <c r="O23" s="108">
        <v>85.65823749010144</v>
      </c>
      <c r="P23" s="108">
        <v>87.79317151396651</v>
      </c>
      <c r="Q23" s="211">
        <v>87.3153058067088</v>
      </c>
      <c r="R23" s="58">
        <v>76</v>
      </c>
      <c r="S23" s="58">
        <v>91</v>
      </c>
      <c r="T23" s="212">
        <f t="shared" si="0"/>
        <v>0.6798460826121067</v>
      </c>
      <c r="U23" s="131"/>
      <c r="V23" s="106">
        <f>AVERAGE(O23:P23)</f>
        <v>86.72570450203398</v>
      </c>
    </row>
    <row r="24" spans="1:19" ht="19.5" customHeight="1">
      <c r="A24" s="96" t="s">
        <v>305</v>
      </c>
      <c r="B24" s="96"/>
      <c r="C24" s="96"/>
      <c r="D24" s="96"/>
      <c r="E24" s="96"/>
      <c r="F24" s="96"/>
      <c r="Q24" s="133"/>
      <c r="R24" s="133"/>
      <c r="S24" s="133"/>
    </row>
    <row r="25" spans="1:6" ht="12.75" customHeight="1">
      <c r="A25" s="96" t="s">
        <v>125</v>
      </c>
      <c r="B25" s="96"/>
      <c r="C25" s="96"/>
      <c r="D25" s="96"/>
      <c r="E25" s="96"/>
      <c r="F25" s="96"/>
    </row>
    <row r="26" spans="1:20" ht="73.5" customHeight="1">
      <c r="A26" s="218" t="s">
        <v>126</v>
      </c>
      <c r="B26" s="218"/>
      <c r="C26" s="218"/>
      <c r="D26" s="218"/>
      <c r="E26" s="218"/>
      <c r="F26" s="218"/>
      <c r="G26" s="218"/>
      <c r="H26" s="218"/>
      <c r="I26" s="218"/>
      <c r="J26" s="218"/>
      <c r="K26" s="218"/>
      <c r="L26" s="218"/>
      <c r="M26" s="218"/>
      <c r="N26" s="218"/>
      <c r="O26" s="218"/>
      <c r="P26" s="218"/>
      <c r="Q26" s="218"/>
      <c r="R26" s="218"/>
      <c r="S26" s="218"/>
      <c r="T26" s="134"/>
    </row>
    <row r="27" spans="1:20" ht="12.75" customHeight="1">
      <c r="A27" s="111"/>
      <c r="B27" s="111"/>
      <c r="C27" s="111"/>
      <c r="D27" s="111"/>
      <c r="E27" s="111"/>
      <c r="F27" s="111"/>
      <c r="G27" s="111"/>
      <c r="H27" s="111"/>
      <c r="I27" s="111"/>
      <c r="J27" s="111"/>
      <c r="K27" s="111"/>
      <c r="L27" s="111"/>
      <c r="M27" s="111"/>
      <c r="N27" s="111"/>
      <c r="O27" s="111"/>
      <c r="P27" s="111"/>
      <c r="Q27" s="111"/>
      <c r="R27" s="111"/>
      <c r="S27" s="111"/>
      <c r="T27" s="134"/>
    </row>
    <row r="28" spans="1:6" ht="12.75" customHeight="1">
      <c r="A28" s="112" t="s">
        <v>127</v>
      </c>
      <c r="B28" s="112"/>
      <c r="C28" s="112"/>
      <c r="D28" s="112"/>
      <c r="E28" s="112"/>
      <c r="F28" s="112"/>
    </row>
    <row r="29" spans="1:21" ht="12.75" customHeight="1">
      <c r="A29" s="113" t="s">
        <v>136</v>
      </c>
      <c r="B29" s="113"/>
      <c r="C29" s="113"/>
      <c r="D29" s="113"/>
      <c r="E29" s="113"/>
      <c r="F29" s="113"/>
      <c r="U29" s="96"/>
    </row>
    <row r="30" spans="1:6" ht="12.75" customHeight="1">
      <c r="A30" s="96" t="s">
        <v>128</v>
      </c>
      <c r="B30" s="96"/>
      <c r="C30" s="96"/>
      <c r="D30" s="96"/>
      <c r="E30" s="96"/>
      <c r="F30" s="96"/>
    </row>
    <row r="31" spans="1:22" ht="12.75" customHeight="1">
      <c r="A31" s="96" t="s">
        <v>306</v>
      </c>
      <c r="B31" s="96"/>
      <c r="C31" s="96"/>
      <c r="D31" s="96"/>
      <c r="E31" s="96"/>
      <c r="F31" s="96"/>
      <c r="S31" s="133"/>
      <c r="U31" s="192"/>
      <c r="V31" s="192"/>
    </row>
    <row r="32" spans="1:22" ht="16.5" customHeight="1">
      <c r="A32" s="114"/>
      <c r="B32" s="70">
        <v>2002</v>
      </c>
      <c r="C32" s="70">
        <v>2003</v>
      </c>
      <c r="D32" s="70">
        <v>2004</v>
      </c>
      <c r="E32" s="70">
        <v>2005</v>
      </c>
      <c r="F32" s="70">
        <v>2006</v>
      </c>
      <c r="G32" s="70">
        <v>2007</v>
      </c>
      <c r="H32" s="70">
        <v>2008</v>
      </c>
      <c r="I32" s="70">
        <v>2009</v>
      </c>
      <c r="J32" s="70">
        <v>2010</v>
      </c>
      <c r="K32" s="70">
        <v>2011</v>
      </c>
      <c r="L32" s="70">
        <v>2012</v>
      </c>
      <c r="M32" s="70">
        <v>2013</v>
      </c>
      <c r="N32" s="70">
        <v>2014</v>
      </c>
      <c r="O32" s="70">
        <v>2015</v>
      </c>
      <c r="P32" s="70">
        <v>2016</v>
      </c>
      <c r="Q32" s="70">
        <v>2017</v>
      </c>
      <c r="R32" s="70">
        <v>2018</v>
      </c>
      <c r="S32" s="133"/>
      <c r="U32" s="192"/>
      <c r="V32" s="192"/>
    </row>
    <row r="33" spans="1:22" ht="3" customHeight="1">
      <c r="A33" s="96"/>
      <c r="B33" s="115"/>
      <c r="C33" s="115"/>
      <c r="D33" s="115"/>
      <c r="E33" s="115"/>
      <c r="F33" s="115"/>
      <c r="G33" s="115"/>
      <c r="H33" s="115"/>
      <c r="I33" s="115"/>
      <c r="J33" s="115"/>
      <c r="K33" s="116"/>
      <c r="L33" s="116"/>
      <c r="M33" s="116"/>
      <c r="N33" s="116"/>
      <c r="O33" s="116"/>
      <c r="P33" s="116"/>
      <c r="Q33" s="201"/>
      <c r="R33" s="199"/>
      <c r="S33" s="133"/>
      <c r="U33" s="192"/>
      <c r="V33" s="192"/>
    </row>
    <row r="34" spans="1:22" ht="17.25" customHeight="1">
      <c r="A34" s="118" t="s">
        <v>129</v>
      </c>
      <c r="B34" s="118"/>
      <c r="C34" s="118"/>
      <c r="D34" s="118"/>
      <c r="E34" s="118"/>
      <c r="F34" s="118"/>
      <c r="G34" s="118">
        <v>40</v>
      </c>
      <c r="H34" s="118">
        <v>40</v>
      </c>
      <c r="I34" s="118">
        <v>36</v>
      </c>
      <c r="J34" s="118">
        <v>36.5</v>
      </c>
      <c r="K34" s="64">
        <v>36.5</v>
      </c>
      <c r="L34" s="64">
        <v>36.5</v>
      </c>
      <c r="M34" s="64">
        <v>36.5</v>
      </c>
      <c r="N34" s="64">
        <v>36.5</v>
      </c>
      <c r="O34" s="64">
        <v>36.5</v>
      </c>
      <c r="P34" s="64">
        <v>36.5</v>
      </c>
      <c r="Q34" s="64">
        <v>36.5</v>
      </c>
      <c r="R34" s="64">
        <v>36.5</v>
      </c>
      <c r="S34" s="133"/>
      <c r="U34" s="192"/>
      <c r="V34" s="192"/>
    </row>
    <row r="35" spans="1:22" ht="17.25" customHeight="1">
      <c r="A35" s="119" t="s">
        <v>130</v>
      </c>
      <c r="B35" s="119"/>
      <c r="C35" s="119"/>
      <c r="D35" s="119"/>
      <c r="E35" s="119"/>
      <c r="F35" s="119"/>
      <c r="G35" s="164">
        <v>37.5</v>
      </c>
      <c r="H35" s="121">
        <v>38</v>
      </c>
      <c r="I35" s="121">
        <v>34.5</v>
      </c>
      <c r="J35" s="121">
        <v>34.5</v>
      </c>
      <c r="K35" s="58">
        <v>34.5</v>
      </c>
      <c r="L35" s="58">
        <v>34.5</v>
      </c>
      <c r="M35" s="58">
        <v>34.5</v>
      </c>
      <c r="N35" s="58">
        <v>34.5</v>
      </c>
      <c r="O35" s="58">
        <v>34.5</v>
      </c>
      <c r="P35" s="58">
        <v>34.5</v>
      </c>
      <c r="Q35" s="58">
        <v>34.5</v>
      </c>
      <c r="R35" s="58">
        <v>34.5</v>
      </c>
      <c r="S35" s="133"/>
      <c r="U35" s="192"/>
      <c r="V35" s="192"/>
    </row>
    <row r="36" spans="1:22" ht="17.25" customHeight="1">
      <c r="A36" s="119" t="s">
        <v>131</v>
      </c>
      <c r="B36" s="119"/>
      <c r="C36" s="119"/>
      <c r="D36" s="119"/>
      <c r="E36" s="119"/>
      <c r="F36" s="119"/>
      <c r="G36" s="164">
        <v>33.5</v>
      </c>
      <c r="H36" s="121">
        <v>34.5</v>
      </c>
      <c r="I36" s="121">
        <v>30.5</v>
      </c>
      <c r="J36" s="121">
        <v>30.5</v>
      </c>
      <c r="K36" s="58">
        <v>30.5</v>
      </c>
      <c r="L36" s="58">
        <v>30.5</v>
      </c>
      <c r="M36" s="58">
        <v>30.5</v>
      </c>
      <c r="N36" s="58">
        <v>30.5</v>
      </c>
      <c r="O36" s="58">
        <v>30.5</v>
      </c>
      <c r="P36" s="58">
        <v>30.5</v>
      </c>
      <c r="Q36" s="58">
        <v>30.5</v>
      </c>
      <c r="R36" s="58">
        <v>34.5</v>
      </c>
      <c r="S36" s="133"/>
      <c r="U36" s="192"/>
      <c r="V36" s="192"/>
    </row>
    <row r="37" spans="1:22" ht="17.25" customHeight="1">
      <c r="A37" s="119" t="s">
        <v>118</v>
      </c>
      <c r="B37" s="119"/>
      <c r="C37" s="119"/>
      <c r="D37" s="119"/>
      <c r="E37" s="119"/>
      <c r="F37" s="119"/>
      <c r="G37" s="164">
        <v>38</v>
      </c>
      <c r="H37" s="121">
        <v>39</v>
      </c>
      <c r="I37" s="121">
        <v>34.5</v>
      </c>
      <c r="J37" s="121">
        <v>34.5</v>
      </c>
      <c r="K37" s="58">
        <v>34.5</v>
      </c>
      <c r="L37" s="58">
        <v>34.5</v>
      </c>
      <c r="M37" s="58">
        <v>34.5</v>
      </c>
      <c r="N37" s="58">
        <v>34.5</v>
      </c>
      <c r="O37" s="58">
        <v>34.5</v>
      </c>
      <c r="P37" s="58">
        <v>34.5</v>
      </c>
      <c r="Q37" s="58">
        <v>34.5</v>
      </c>
      <c r="R37" s="58">
        <v>30.5</v>
      </c>
      <c r="S37" s="133"/>
      <c r="U37" s="192"/>
      <c r="V37" s="192"/>
    </row>
    <row r="38" spans="1:22" ht="17.25" customHeight="1">
      <c r="A38" s="119" t="s">
        <v>1</v>
      </c>
      <c r="B38" s="119"/>
      <c r="C38" s="119"/>
      <c r="D38" s="119"/>
      <c r="E38" s="119"/>
      <c r="F38" s="119"/>
      <c r="G38" s="164">
        <v>40</v>
      </c>
      <c r="H38" s="121">
        <v>40.5</v>
      </c>
      <c r="I38" s="121">
        <v>36.5</v>
      </c>
      <c r="J38" s="121">
        <v>36.5</v>
      </c>
      <c r="K38" s="58">
        <v>36.5</v>
      </c>
      <c r="L38" s="58">
        <v>36.5</v>
      </c>
      <c r="M38" s="58">
        <v>36.5</v>
      </c>
      <c r="N38" s="58">
        <v>36.5</v>
      </c>
      <c r="O38" s="58">
        <v>36.5</v>
      </c>
      <c r="P38" s="58">
        <v>36.5</v>
      </c>
      <c r="Q38" s="58">
        <v>36.5</v>
      </c>
      <c r="R38" s="58">
        <v>36.5</v>
      </c>
      <c r="S38" s="133"/>
      <c r="U38" s="192"/>
      <c r="V38" s="192"/>
    </row>
    <row r="39" spans="1:22" ht="17.25" customHeight="1">
      <c r="A39" s="119" t="s">
        <v>119</v>
      </c>
      <c r="B39" s="119"/>
      <c r="C39" s="119"/>
      <c r="D39" s="119"/>
      <c r="E39" s="119"/>
      <c r="F39" s="119"/>
      <c r="G39" s="164">
        <v>40.5</v>
      </c>
      <c r="H39" s="121">
        <v>41</v>
      </c>
      <c r="I39" s="121">
        <v>37</v>
      </c>
      <c r="J39" s="168">
        <v>37</v>
      </c>
      <c r="K39" s="169">
        <v>37</v>
      </c>
      <c r="L39" s="169">
        <v>37</v>
      </c>
      <c r="M39" s="169">
        <v>37</v>
      </c>
      <c r="N39" s="169">
        <v>37</v>
      </c>
      <c r="O39" s="169">
        <v>37</v>
      </c>
      <c r="P39" s="169">
        <v>37</v>
      </c>
      <c r="Q39" s="169">
        <v>37</v>
      </c>
      <c r="R39" s="169">
        <v>37</v>
      </c>
      <c r="S39" s="133"/>
      <c r="U39" s="192"/>
      <c r="V39" s="192"/>
    </row>
    <row r="40" spans="1:22" ht="17.25" customHeight="1">
      <c r="A40" s="119" t="s">
        <v>120</v>
      </c>
      <c r="B40" s="119"/>
      <c r="C40" s="119"/>
      <c r="D40" s="119"/>
      <c r="E40" s="119"/>
      <c r="F40" s="119"/>
      <c r="G40" s="164">
        <v>38</v>
      </c>
      <c r="H40" s="121">
        <v>38.5</v>
      </c>
      <c r="I40" s="121">
        <v>34.5</v>
      </c>
      <c r="J40" s="121">
        <v>34.5</v>
      </c>
      <c r="K40" s="58">
        <v>34.5</v>
      </c>
      <c r="L40" s="58">
        <v>34.5</v>
      </c>
      <c r="M40" s="58">
        <v>34.5</v>
      </c>
      <c r="N40" s="58">
        <v>34.5</v>
      </c>
      <c r="O40" s="58">
        <v>34.5</v>
      </c>
      <c r="P40" s="58">
        <v>34.5</v>
      </c>
      <c r="Q40" s="58">
        <v>34.5</v>
      </c>
      <c r="R40" s="58">
        <v>34.5</v>
      </c>
      <c r="S40" s="133"/>
      <c r="U40" s="192"/>
      <c r="V40" s="192"/>
    </row>
    <row r="41" spans="1:8" ht="19.5" customHeight="1">
      <c r="A41" s="122" t="s">
        <v>132</v>
      </c>
      <c r="B41" s="122"/>
      <c r="C41" s="122"/>
      <c r="D41" s="122"/>
      <c r="E41" s="122"/>
      <c r="F41" s="122"/>
      <c r="G41" s="123"/>
      <c r="H41" s="124"/>
    </row>
    <row r="42" spans="1:17" ht="19.5" customHeight="1">
      <c r="A42" s="219" t="s">
        <v>138</v>
      </c>
      <c r="B42" s="219"/>
      <c r="C42" s="219"/>
      <c r="D42" s="219"/>
      <c r="E42" s="219"/>
      <c r="F42" s="219"/>
      <c r="G42" s="219"/>
      <c r="H42" s="219"/>
      <c r="I42" s="219"/>
      <c r="J42" s="219"/>
      <c r="K42" s="219"/>
      <c r="L42" s="219"/>
      <c r="M42" s="219"/>
      <c r="N42" s="219"/>
      <c r="O42" s="219"/>
      <c r="P42" s="219"/>
      <c r="Q42" s="219"/>
    </row>
    <row r="43" spans="1:10" ht="12.75" customHeight="1">
      <c r="A43" s="135"/>
      <c r="B43" s="135"/>
      <c r="C43" s="135"/>
      <c r="D43" s="135"/>
      <c r="E43" s="135"/>
      <c r="F43" s="135"/>
      <c r="G43" s="135"/>
      <c r="H43" s="135"/>
      <c r="I43" s="135"/>
      <c r="J43" s="135"/>
    </row>
    <row r="44" spans="1:10" ht="12.75" customHeight="1">
      <c r="A44" s="112" t="s">
        <v>133</v>
      </c>
      <c r="B44" s="112"/>
      <c r="C44" s="112"/>
      <c r="D44" s="112"/>
      <c r="E44" s="112"/>
      <c r="F44" s="112"/>
      <c r="G44" s="135"/>
      <c r="H44" s="135"/>
      <c r="I44" s="135"/>
      <c r="J44" s="135"/>
    </row>
    <row r="45" spans="1:10" ht="12.75" customHeight="1">
      <c r="A45" s="113" t="s">
        <v>137</v>
      </c>
      <c r="B45" s="113"/>
      <c r="C45" s="113"/>
      <c r="D45" s="113"/>
      <c r="E45" s="113"/>
      <c r="F45" s="113"/>
      <c r="G45" s="135"/>
      <c r="H45" s="135"/>
      <c r="I45" s="135"/>
      <c r="J45" s="135"/>
    </row>
    <row r="46" spans="1:10" ht="12.75" customHeight="1">
      <c r="A46" s="96" t="s">
        <v>128</v>
      </c>
      <c r="B46" s="96"/>
      <c r="C46" s="96"/>
      <c r="D46" s="96"/>
      <c r="E46" s="96"/>
      <c r="F46" s="96"/>
      <c r="G46" s="135"/>
      <c r="H46" s="135"/>
      <c r="I46" s="135"/>
      <c r="J46" s="135"/>
    </row>
    <row r="47" spans="1:19" ht="12.75" customHeight="1">
      <c r="A47" s="96" t="s">
        <v>307</v>
      </c>
      <c r="B47" s="96"/>
      <c r="C47" s="96"/>
      <c r="D47" s="96"/>
      <c r="E47" s="96"/>
      <c r="F47" s="96"/>
      <c r="S47" s="133"/>
    </row>
    <row r="48" spans="1:19" ht="16.5" customHeight="1">
      <c r="A48" s="51"/>
      <c r="B48" s="70">
        <v>2002</v>
      </c>
      <c r="C48" s="70">
        <v>2003</v>
      </c>
      <c r="D48" s="70">
        <v>2004</v>
      </c>
      <c r="E48" s="70">
        <v>2005</v>
      </c>
      <c r="F48" s="70">
        <v>2006</v>
      </c>
      <c r="G48" s="70"/>
      <c r="H48" s="70"/>
      <c r="I48" s="70"/>
      <c r="J48" s="70">
        <v>2010</v>
      </c>
      <c r="K48" s="70">
        <v>2011</v>
      </c>
      <c r="L48" s="70">
        <v>2012</v>
      </c>
      <c r="M48" s="70">
        <v>2013</v>
      </c>
      <c r="N48" s="70">
        <v>2014</v>
      </c>
      <c r="O48" s="70">
        <v>2015</v>
      </c>
      <c r="P48" s="70">
        <v>2016</v>
      </c>
      <c r="Q48" s="70">
        <v>2017</v>
      </c>
      <c r="R48" s="70">
        <v>2018</v>
      </c>
      <c r="S48" s="133"/>
    </row>
    <row r="49" spans="1:19" ht="3" customHeight="1">
      <c r="A49" s="51"/>
      <c r="B49" s="125"/>
      <c r="C49" s="125"/>
      <c r="D49" s="125"/>
      <c r="E49" s="125"/>
      <c r="F49" s="125"/>
      <c r="G49" s="125"/>
      <c r="H49" s="125"/>
      <c r="I49" s="115"/>
      <c r="J49" s="115"/>
      <c r="K49" s="116"/>
      <c r="L49" s="116"/>
      <c r="M49" s="116"/>
      <c r="N49" s="116"/>
      <c r="O49" s="116"/>
      <c r="P49" s="116"/>
      <c r="Q49" s="117"/>
      <c r="R49" s="199"/>
      <c r="S49" s="133"/>
    </row>
    <row r="50" spans="1:19" ht="17.25" customHeight="1">
      <c r="A50" s="118" t="s">
        <v>129</v>
      </c>
      <c r="B50" s="118"/>
      <c r="C50" s="118"/>
      <c r="D50" s="118"/>
      <c r="E50" s="118"/>
      <c r="F50" s="118"/>
      <c r="G50" s="118"/>
      <c r="H50" s="118"/>
      <c r="I50" s="118"/>
      <c r="J50" s="118">
        <v>80</v>
      </c>
      <c r="K50" s="126">
        <v>83</v>
      </c>
      <c r="L50" s="126">
        <v>84</v>
      </c>
      <c r="M50" s="126">
        <v>84</v>
      </c>
      <c r="N50" s="126">
        <v>86</v>
      </c>
      <c r="O50" s="126">
        <v>86</v>
      </c>
      <c r="P50" s="126">
        <v>87</v>
      </c>
      <c r="Q50" s="126">
        <v>87</v>
      </c>
      <c r="R50" s="210">
        <v>87</v>
      </c>
      <c r="S50" s="133"/>
    </row>
    <row r="51" spans="1:19" ht="17.25" customHeight="1">
      <c r="A51" s="119" t="s">
        <v>130</v>
      </c>
      <c r="B51" s="119"/>
      <c r="C51" s="119"/>
      <c r="D51" s="119"/>
      <c r="E51" s="119"/>
      <c r="F51" s="119"/>
      <c r="G51" s="120"/>
      <c r="H51" s="121"/>
      <c r="I51" s="121"/>
      <c r="J51" s="68" t="s">
        <v>6</v>
      </c>
      <c r="K51" s="126">
        <v>80</v>
      </c>
      <c r="L51" s="126">
        <v>81</v>
      </c>
      <c r="M51" s="126">
        <v>81</v>
      </c>
      <c r="N51" s="126">
        <v>83</v>
      </c>
      <c r="O51" s="126">
        <v>83</v>
      </c>
      <c r="P51" s="126">
        <v>81</v>
      </c>
      <c r="Q51" s="126">
        <v>81</v>
      </c>
      <c r="R51" s="210">
        <v>80</v>
      </c>
      <c r="S51" s="133"/>
    </row>
    <row r="52" spans="1:19" ht="17.25" customHeight="1">
      <c r="A52" s="119" t="s">
        <v>131</v>
      </c>
      <c r="B52" s="119"/>
      <c r="C52" s="119"/>
      <c r="D52" s="119"/>
      <c r="E52" s="119"/>
      <c r="F52" s="119"/>
      <c r="G52" s="120"/>
      <c r="H52" s="121"/>
      <c r="I52" s="121"/>
      <c r="J52" s="121">
        <v>62.5</v>
      </c>
      <c r="K52" s="126">
        <v>65</v>
      </c>
      <c r="L52" s="126">
        <v>65</v>
      </c>
      <c r="M52" s="126">
        <v>65</v>
      </c>
      <c r="N52" s="126">
        <v>67</v>
      </c>
      <c r="O52" s="126">
        <v>67</v>
      </c>
      <c r="P52" s="126">
        <v>65</v>
      </c>
      <c r="Q52" s="126">
        <v>65</v>
      </c>
      <c r="R52" s="210">
        <v>64</v>
      </c>
      <c r="S52" s="133"/>
    </row>
    <row r="53" spans="1:19" ht="17.25" customHeight="1">
      <c r="A53" s="119" t="s">
        <v>118</v>
      </c>
      <c r="B53" s="119"/>
      <c r="C53" s="119"/>
      <c r="D53" s="119"/>
      <c r="E53" s="119"/>
      <c r="F53" s="119"/>
      <c r="G53" s="120"/>
      <c r="H53" s="121"/>
      <c r="I53" s="121"/>
      <c r="J53" s="121">
        <v>77.5</v>
      </c>
      <c r="K53" s="126">
        <v>80</v>
      </c>
      <c r="L53" s="126">
        <v>80</v>
      </c>
      <c r="M53" s="126">
        <v>80</v>
      </c>
      <c r="N53" s="126">
        <v>82</v>
      </c>
      <c r="O53" s="126">
        <v>82</v>
      </c>
      <c r="P53" s="126">
        <v>82</v>
      </c>
      <c r="Q53" s="126">
        <v>82</v>
      </c>
      <c r="R53" s="210">
        <v>81</v>
      </c>
      <c r="S53" s="133"/>
    </row>
    <row r="54" spans="1:19" ht="17.25" customHeight="1">
      <c r="A54" s="119" t="s">
        <v>1</v>
      </c>
      <c r="B54" s="119"/>
      <c r="C54" s="119"/>
      <c r="D54" s="119"/>
      <c r="E54" s="119"/>
      <c r="F54" s="119"/>
      <c r="G54" s="120"/>
      <c r="H54" s="121"/>
      <c r="I54" s="121"/>
      <c r="J54" s="121">
        <v>80</v>
      </c>
      <c r="K54" s="126">
        <v>83</v>
      </c>
      <c r="L54" s="126">
        <v>84</v>
      </c>
      <c r="M54" s="126">
        <v>84</v>
      </c>
      <c r="N54" s="126">
        <v>86</v>
      </c>
      <c r="O54" s="126">
        <v>86</v>
      </c>
      <c r="P54" s="126">
        <v>88</v>
      </c>
      <c r="Q54" s="126">
        <v>88</v>
      </c>
      <c r="R54" s="210">
        <v>87</v>
      </c>
      <c r="S54" s="133"/>
    </row>
    <row r="55" spans="1:19" ht="17.25" customHeight="1">
      <c r="A55" s="119" t="s">
        <v>119</v>
      </c>
      <c r="B55" s="119"/>
      <c r="C55" s="119"/>
      <c r="D55" s="119"/>
      <c r="E55" s="119"/>
      <c r="F55" s="119"/>
      <c r="G55" s="120"/>
      <c r="H55" s="121"/>
      <c r="I55" s="121"/>
      <c r="J55" s="121">
        <v>100</v>
      </c>
      <c r="K55" s="126">
        <v>100</v>
      </c>
      <c r="L55" s="126">
        <v>101</v>
      </c>
      <c r="M55" s="126">
        <v>101</v>
      </c>
      <c r="N55" s="126">
        <v>98</v>
      </c>
      <c r="O55" s="126" t="s">
        <v>222</v>
      </c>
      <c r="P55" s="126">
        <v>98</v>
      </c>
      <c r="Q55" s="126">
        <v>96</v>
      </c>
      <c r="R55" s="210">
        <v>88</v>
      </c>
      <c r="S55" s="133"/>
    </row>
    <row r="56" spans="1:19" ht="17.25" customHeight="1">
      <c r="A56" s="119" t="s">
        <v>120</v>
      </c>
      <c r="B56" s="119"/>
      <c r="C56" s="119"/>
      <c r="D56" s="119"/>
      <c r="E56" s="119"/>
      <c r="F56" s="119"/>
      <c r="G56" s="120"/>
      <c r="H56" s="121"/>
      <c r="I56" s="121"/>
      <c r="J56" s="121">
        <v>90</v>
      </c>
      <c r="K56" s="126">
        <v>90</v>
      </c>
      <c r="L56" s="126">
        <v>90</v>
      </c>
      <c r="M56" s="126">
        <v>90</v>
      </c>
      <c r="N56" s="126">
        <v>87</v>
      </c>
      <c r="O56" s="126" t="s">
        <v>223</v>
      </c>
      <c r="P56" s="126">
        <v>88</v>
      </c>
      <c r="Q56" s="126">
        <v>86</v>
      </c>
      <c r="R56" s="210">
        <v>78</v>
      </c>
      <c r="S56" s="133"/>
    </row>
    <row r="57" spans="1:6" ht="19.5" customHeight="1">
      <c r="A57" s="122" t="s">
        <v>134</v>
      </c>
      <c r="B57" s="122"/>
      <c r="C57" s="122"/>
      <c r="D57" s="122"/>
      <c r="E57" s="122"/>
      <c r="F57" s="122"/>
    </row>
    <row r="58" ht="15" customHeight="1">
      <c r="A58" s="165" t="s">
        <v>224</v>
      </c>
    </row>
    <row r="59" spans="1:17" ht="15">
      <c r="A59" s="219" t="s">
        <v>135</v>
      </c>
      <c r="B59" s="219"/>
      <c r="C59" s="219"/>
      <c r="D59" s="219"/>
      <c r="E59" s="219"/>
      <c r="F59" s="219"/>
      <c r="G59" s="219"/>
      <c r="H59" s="219"/>
      <c r="I59" s="219"/>
      <c r="J59" s="219"/>
      <c r="K59" s="219"/>
      <c r="L59" s="219"/>
      <c r="M59" s="219"/>
      <c r="N59" s="219"/>
      <c r="O59" s="219"/>
      <c r="P59" s="219"/>
      <c r="Q59" s="219"/>
    </row>
  </sheetData>
  <sheetProtection/>
  <mergeCells count="6">
    <mergeCell ref="A26:S26"/>
    <mergeCell ref="A42:Q42"/>
    <mergeCell ref="A59:Q59"/>
    <mergeCell ref="H10:N10"/>
    <mergeCell ref="Q12:S12"/>
    <mergeCell ref="R1:T3"/>
  </mergeCells>
  <printOptions/>
  <pageMargins left="0.7" right="0.7" top="0.787401575" bottom="0.787401575" header="0.3" footer="0.3"/>
  <pageSetup fitToHeight="1" fitToWidth="1" horizontalDpi="600" verticalDpi="600" orientation="landscape" paperSize="9" scale="47" r:id="rId2"/>
  <ignoredErrors>
    <ignoredError sqref="V14:V20 V21" formulaRange="1"/>
  </ignoredErrors>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CH45"/>
  <sheetViews>
    <sheetView showGridLines="0" zoomScalePageLayoutView="0" workbookViewId="0" topLeftCell="AX4">
      <selection activeCell="BX10" sqref="BX10"/>
    </sheetView>
  </sheetViews>
  <sheetFormatPr defaultColWidth="11.421875" defaultRowHeight="15" outlineLevelCol="1"/>
  <cols>
    <col min="1" max="1" width="25.8515625" style="0" customWidth="1"/>
    <col min="2" max="49" width="6.7109375" style="0" hidden="1" customWidth="1" outlineLevel="1"/>
    <col min="50" max="50" width="6.7109375" style="0" customWidth="1" collapsed="1"/>
    <col min="51" max="51" width="6.7109375" style="0" customWidth="1"/>
    <col min="52" max="53" width="7.00390625" style="0" customWidth="1"/>
    <col min="54" max="55" width="6.7109375" style="0" customWidth="1"/>
    <col min="56" max="61" width="6.7109375" style="174" customWidth="1"/>
    <col min="62" max="73" width="6.7109375" style="192" customWidth="1"/>
    <col min="74" max="75" width="6.7109375" style="174" customWidth="1"/>
    <col min="76" max="76" width="6.7109375" style="0" customWidth="1"/>
    <col min="77" max="85" width="6.7109375" style="192" customWidth="1"/>
    <col min="86" max="86" width="11.421875" style="0" customWidth="1"/>
  </cols>
  <sheetData>
    <row r="1" spans="51:73" ht="12.75" customHeight="1">
      <c r="AY1" s="223" t="s">
        <v>272</v>
      </c>
      <c r="AZ1" s="223"/>
      <c r="BA1" s="223"/>
      <c r="BB1" s="223"/>
      <c r="BC1" s="223"/>
      <c r="BD1" s="187"/>
      <c r="BE1" s="187"/>
      <c r="BF1" s="9"/>
      <c r="BG1" s="9"/>
      <c r="BH1" s="9"/>
      <c r="BI1" s="9"/>
      <c r="BJ1" s="9"/>
      <c r="BK1" s="9"/>
      <c r="BL1" s="9"/>
      <c r="BM1" s="9"/>
      <c r="BN1" s="9"/>
      <c r="BO1" s="9"/>
      <c r="BP1" s="9"/>
      <c r="BQ1" s="9"/>
      <c r="BR1" s="9"/>
      <c r="BS1" s="9"/>
      <c r="BT1" s="9"/>
      <c r="BU1" s="9"/>
    </row>
    <row r="2" spans="51:73" ht="12.75" customHeight="1">
      <c r="AY2" s="223"/>
      <c r="AZ2" s="223"/>
      <c r="BA2" s="223"/>
      <c r="BB2" s="223"/>
      <c r="BC2" s="223"/>
      <c r="BD2" s="187"/>
      <c r="BE2" s="187"/>
      <c r="BF2" s="9"/>
      <c r="BG2" s="9"/>
      <c r="BH2" s="9"/>
      <c r="BI2" s="9"/>
      <c r="BJ2" s="9"/>
      <c r="BK2" s="9"/>
      <c r="BL2" s="9"/>
      <c r="BM2" s="9"/>
      <c r="BN2" s="9"/>
      <c r="BO2" s="9"/>
      <c r="BP2" s="9"/>
      <c r="BQ2" s="9"/>
      <c r="BR2" s="9"/>
      <c r="BS2" s="9"/>
      <c r="BT2" s="9"/>
      <c r="BU2" s="9"/>
    </row>
    <row r="3" spans="51:73" ht="14.25" customHeight="1">
      <c r="AY3" s="223"/>
      <c r="AZ3" s="223"/>
      <c r="BA3" s="223"/>
      <c r="BB3" s="223"/>
      <c r="BC3" s="223"/>
      <c r="BD3" s="187"/>
      <c r="BE3" s="187"/>
      <c r="BF3" s="9"/>
      <c r="BG3" s="9"/>
      <c r="BH3" s="9"/>
      <c r="BI3" s="9"/>
      <c r="BJ3" s="9"/>
      <c r="BK3" s="9"/>
      <c r="BL3" s="9"/>
      <c r="BM3" s="9"/>
      <c r="BN3" s="9"/>
      <c r="BO3" s="9"/>
      <c r="BP3" s="9"/>
      <c r="BQ3" s="9"/>
      <c r="BR3" s="9"/>
      <c r="BS3" s="9"/>
      <c r="BT3" s="9"/>
      <c r="BU3" s="9"/>
    </row>
    <row r="4" spans="1:73" ht="12.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Y4" s="187"/>
      <c r="AZ4" s="187"/>
      <c r="BA4" s="187"/>
      <c r="BB4" s="187"/>
      <c r="BC4" s="187"/>
      <c r="BD4" s="187"/>
      <c r="BE4" s="187"/>
      <c r="BF4" s="9"/>
      <c r="BG4" s="9"/>
      <c r="BH4" s="9"/>
      <c r="BI4" s="9"/>
      <c r="BJ4" s="9"/>
      <c r="BK4" s="9"/>
      <c r="BL4" s="9"/>
      <c r="BM4" s="9"/>
      <c r="BN4" s="9"/>
      <c r="BO4" s="9"/>
      <c r="BP4" s="9"/>
      <c r="BQ4" s="9"/>
      <c r="BR4" s="9"/>
      <c r="BS4" s="9"/>
      <c r="BT4" s="9"/>
      <c r="BU4" s="9"/>
    </row>
    <row r="5" spans="1:73" ht="12.75" customHeight="1">
      <c r="A5" s="95" t="s">
        <v>107</v>
      </c>
      <c r="B5" s="32"/>
      <c r="C5" s="32"/>
      <c r="D5" s="32"/>
      <c r="E5" s="32"/>
      <c r="F5" s="32"/>
      <c r="G5" s="32"/>
      <c r="H5" s="32"/>
      <c r="I5" s="32"/>
      <c r="J5" s="32"/>
      <c r="K5" s="32"/>
      <c r="L5" s="32"/>
      <c r="M5" s="32"/>
      <c r="N5" s="3"/>
      <c r="O5" s="3"/>
      <c r="P5" s="3"/>
      <c r="Q5" s="3"/>
      <c r="R5" s="3"/>
      <c r="S5" s="3"/>
      <c r="T5" s="3"/>
      <c r="U5" s="3"/>
      <c r="V5" s="3"/>
      <c r="W5" s="3"/>
      <c r="X5" s="3"/>
      <c r="Y5" s="3"/>
      <c r="Z5" s="3"/>
      <c r="AA5" s="3"/>
      <c r="AB5" s="3"/>
      <c r="AC5" s="3"/>
      <c r="AD5" s="3"/>
      <c r="AE5" s="3"/>
      <c r="AF5" s="3"/>
      <c r="AG5" s="3"/>
      <c r="AH5" s="3"/>
      <c r="AI5" s="3"/>
      <c r="AJ5" s="3"/>
      <c r="AK5" s="3"/>
      <c r="AZ5" s="187"/>
      <c r="BA5" s="187"/>
      <c r="BB5" s="187"/>
      <c r="BC5" s="187"/>
      <c r="BD5" s="187"/>
      <c r="BE5" s="187"/>
      <c r="BF5" s="9"/>
      <c r="BG5" s="9"/>
      <c r="BH5" s="9"/>
      <c r="BI5" s="9"/>
      <c r="BJ5" s="9"/>
      <c r="BK5" s="9"/>
      <c r="BL5" s="9"/>
      <c r="BM5" s="9"/>
      <c r="BN5" s="9"/>
      <c r="BO5" s="9"/>
      <c r="BP5" s="9"/>
      <c r="BQ5" s="9"/>
      <c r="BR5" s="9"/>
      <c r="BS5" s="9"/>
      <c r="BT5" s="9"/>
      <c r="BU5" s="9"/>
    </row>
    <row r="6" spans="1:73" ht="12.75" customHeight="1">
      <c r="A6" s="32" t="s">
        <v>276</v>
      </c>
      <c r="B6" s="32"/>
      <c r="C6" s="32"/>
      <c r="D6" s="32"/>
      <c r="E6" s="32"/>
      <c r="F6" s="32"/>
      <c r="G6" s="32"/>
      <c r="H6" s="32"/>
      <c r="I6" s="32"/>
      <c r="J6" s="32"/>
      <c r="K6" s="32"/>
      <c r="L6" s="32"/>
      <c r="M6" s="32"/>
      <c r="N6" s="3"/>
      <c r="O6" s="3"/>
      <c r="P6" s="3"/>
      <c r="Q6" s="3"/>
      <c r="R6" s="3"/>
      <c r="S6" s="3"/>
      <c r="T6" s="3"/>
      <c r="U6" s="3"/>
      <c r="V6" s="3"/>
      <c r="W6" s="3"/>
      <c r="X6" s="3"/>
      <c r="Y6" s="3"/>
      <c r="Z6" s="3"/>
      <c r="AA6" s="3"/>
      <c r="AB6" s="3"/>
      <c r="AC6" s="3"/>
      <c r="AD6" s="3"/>
      <c r="AE6" s="3"/>
      <c r="AF6" s="3"/>
      <c r="AG6" s="3"/>
      <c r="AH6" s="3"/>
      <c r="AI6" s="3"/>
      <c r="AJ6" s="3"/>
      <c r="AK6" s="3"/>
      <c r="AZ6" s="187"/>
      <c r="BA6" s="187"/>
      <c r="BB6" s="187"/>
      <c r="BC6" s="187"/>
      <c r="BD6" s="187"/>
      <c r="BE6" s="187"/>
      <c r="BF6" s="9"/>
      <c r="BG6" s="9"/>
      <c r="BH6" s="9"/>
      <c r="BI6" s="9"/>
      <c r="BJ6" s="9"/>
      <c r="BK6" s="9"/>
      <c r="BL6" s="9"/>
      <c r="BM6" s="9"/>
      <c r="BN6" s="9"/>
      <c r="BO6" s="9"/>
      <c r="BP6" s="9"/>
      <c r="BQ6" s="9"/>
      <c r="BR6" s="9"/>
      <c r="BS6" s="9"/>
      <c r="BT6" s="9"/>
      <c r="BU6" s="9"/>
    </row>
    <row r="7" spans="1:73" ht="12.75" customHeight="1">
      <c r="A7" s="33" t="s">
        <v>76</v>
      </c>
      <c r="B7" s="33"/>
      <c r="C7" s="33"/>
      <c r="D7" s="33"/>
      <c r="E7" s="33"/>
      <c r="F7" s="33"/>
      <c r="G7" s="33"/>
      <c r="H7" s="33"/>
      <c r="I7" s="33"/>
      <c r="J7" s="33"/>
      <c r="K7" s="33"/>
      <c r="L7" s="33"/>
      <c r="M7" s="33"/>
      <c r="N7" s="3"/>
      <c r="O7" s="3"/>
      <c r="P7" s="3"/>
      <c r="Q7" s="3"/>
      <c r="R7" s="3"/>
      <c r="S7" s="3"/>
      <c r="T7" s="3"/>
      <c r="U7" s="3"/>
      <c r="V7" s="3"/>
      <c r="W7" s="3"/>
      <c r="X7" s="3"/>
      <c r="Y7" s="3"/>
      <c r="Z7" s="3"/>
      <c r="AA7" s="3"/>
      <c r="AB7" s="3"/>
      <c r="AC7" s="3"/>
      <c r="AD7" s="3"/>
      <c r="AE7" s="3"/>
      <c r="AF7" s="3"/>
      <c r="AG7" s="3"/>
      <c r="AH7" s="3"/>
      <c r="AI7" s="3"/>
      <c r="AJ7" s="3"/>
      <c r="AK7" s="3"/>
      <c r="AZ7" s="187"/>
      <c r="BA7" s="187"/>
      <c r="BB7" s="187"/>
      <c r="BC7" s="187"/>
      <c r="BD7" s="187"/>
      <c r="BE7" s="187"/>
      <c r="BF7" s="9"/>
      <c r="BG7" s="9"/>
      <c r="BH7" s="9"/>
      <c r="BI7" s="9"/>
      <c r="BJ7" s="9"/>
      <c r="BK7" s="9"/>
      <c r="BL7" s="9"/>
      <c r="BM7" s="9"/>
      <c r="BN7" s="9"/>
      <c r="BO7" s="9"/>
      <c r="BP7" s="9"/>
      <c r="BQ7" s="9"/>
      <c r="BR7" s="9"/>
      <c r="BS7" s="9"/>
      <c r="BT7" s="9"/>
      <c r="BU7" s="9"/>
    </row>
    <row r="8" spans="1:73" ht="12.75" customHeight="1">
      <c r="A8" s="33" t="s">
        <v>300</v>
      </c>
      <c r="B8" s="44" t="s">
        <v>105</v>
      </c>
      <c r="C8" s="33"/>
      <c r="D8" s="33"/>
      <c r="E8" s="33"/>
      <c r="F8" s="33"/>
      <c r="G8" s="33"/>
      <c r="H8" s="33"/>
      <c r="I8" s="33"/>
      <c r="J8" s="33"/>
      <c r="K8" s="33"/>
      <c r="L8" s="33"/>
      <c r="M8" s="33"/>
      <c r="N8" s="44" t="s">
        <v>106</v>
      </c>
      <c r="O8" s="3"/>
      <c r="P8" s="3"/>
      <c r="Q8" s="3"/>
      <c r="R8" s="3"/>
      <c r="S8" s="3"/>
      <c r="T8" s="3"/>
      <c r="U8" s="3"/>
      <c r="V8" s="3"/>
      <c r="W8" s="3"/>
      <c r="X8" s="3"/>
      <c r="Y8" s="3"/>
      <c r="Z8" s="33" t="s">
        <v>101</v>
      </c>
      <c r="AA8" s="3"/>
      <c r="AB8" s="3"/>
      <c r="AC8" s="3"/>
      <c r="AD8" s="3"/>
      <c r="AE8" s="3"/>
      <c r="AF8" s="3"/>
      <c r="AG8" s="3"/>
      <c r="AH8" s="3"/>
      <c r="AI8" s="3"/>
      <c r="AJ8" s="3"/>
      <c r="AK8" s="3"/>
      <c r="AZ8" s="187"/>
      <c r="BA8" s="187"/>
      <c r="BB8" s="187"/>
      <c r="BC8" s="187"/>
      <c r="BD8" s="187"/>
      <c r="BE8" s="187"/>
      <c r="BF8" s="9"/>
      <c r="BG8" s="9"/>
      <c r="BH8" s="9"/>
      <c r="BI8" s="9"/>
      <c r="BJ8" s="9"/>
      <c r="BK8" s="9"/>
      <c r="BL8" s="9"/>
      <c r="BM8" s="9"/>
      <c r="BN8" s="9"/>
      <c r="BO8" s="9"/>
      <c r="BP8" s="9"/>
      <c r="BQ8" s="9"/>
      <c r="BR8" s="9"/>
      <c r="BS8" s="9"/>
      <c r="BT8" s="9"/>
      <c r="BU8" s="9"/>
    </row>
    <row r="9" spans="1:85" ht="17.25" customHeight="1">
      <c r="A9" s="225"/>
      <c r="B9" s="226" t="s">
        <v>11</v>
      </c>
      <c r="C9" s="226"/>
      <c r="D9" s="226"/>
      <c r="E9" s="227" t="s">
        <v>12</v>
      </c>
      <c r="F9" s="227"/>
      <c r="G9" s="227"/>
      <c r="H9" s="227" t="s">
        <v>13</v>
      </c>
      <c r="I9" s="227"/>
      <c r="J9" s="227"/>
      <c r="K9" s="227" t="s">
        <v>14</v>
      </c>
      <c r="L9" s="227"/>
      <c r="M9" s="227"/>
      <c r="N9" s="226" t="s">
        <v>70</v>
      </c>
      <c r="O9" s="226"/>
      <c r="P9" s="226"/>
      <c r="Q9" s="227" t="s">
        <v>71</v>
      </c>
      <c r="R9" s="227"/>
      <c r="S9" s="227"/>
      <c r="T9" s="227" t="s">
        <v>72</v>
      </c>
      <c r="U9" s="227"/>
      <c r="V9" s="227"/>
      <c r="W9" s="227" t="s">
        <v>73</v>
      </c>
      <c r="X9" s="227"/>
      <c r="Y9" s="227"/>
      <c r="Z9" s="226" t="s">
        <v>87</v>
      </c>
      <c r="AA9" s="226"/>
      <c r="AB9" s="226"/>
      <c r="AC9" s="227" t="s">
        <v>88</v>
      </c>
      <c r="AD9" s="227"/>
      <c r="AE9" s="227"/>
      <c r="AF9" s="227" t="s">
        <v>89</v>
      </c>
      <c r="AG9" s="227"/>
      <c r="AH9" s="227"/>
      <c r="AI9" s="227" t="s">
        <v>90</v>
      </c>
      <c r="AJ9" s="227"/>
      <c r="AK9" s="227"/>
      <c r="AL9" s="228" t="s">
        <v>140</v>
      </c>
      <c r="AM9" s="228"/>
      <c r="AN9" s="228"/>
      <c r="AO9" s="224" t="s">
        <v>141</v>
      </c>
      <c r="AP9" s="224"/>
      <c r="AQ9" s="224"/>
      <c r="AR9" s="224" t="s">
        <v>142</v>
      </c>
      <c r="AS9" s="224"/>
      <c r="AT9" s="224"/>
      <c r="AU9" s="224" t="s">
        <v>143</v>
      </c>
      <c r="AV9" s="224"/>
      <c r="AW9" s="224"/>
      <c r="AX9" s="228" t="s">
        <v>226</v>
      </c>
      <c r="AY9" s="228"/>
      <c r="AZ9" s="228"/>
      <c r="BA9" s="224" t="s">
        <v>227</v>
      </c>
      <c r="BB9" s="224"/>
      <c r="BC9" s="224"/>
      <c r="BD9" s="224" t="s">
        <v>228</v>
      </c>
      <c r="BE9" s="224"/>
      <c r="BF9" s="224"/>
      <c r="BG9" s="224" t="s">
        <v>229</v>
      </c>
      <c r="BH9" s="224"/>
      <c r="BI9" s="224"/>
      <c r="BJ9" s="224" t="s">
        <v>266</v>
      </c>
      <c r="BK9" s="224"/>
      <c r="BL9" s="224"/>
      <c r="BM9" s="224" t="s">
        <v>267</v>
      </c>
      <c r="BN9" s="224"/>
      <c r="BO9" s="224"/>
      <c r="BP9" s="224" t="s">
        <v>268</v>
      </c>
      <c r="BQ9" s="224"/>
      <c r="BR9" s="224"/>
      <c r="BS9" s="224" t="s">
        <v>269</v>
      </c>
      <c r="BT9" s="224"/>
      <c r="BU9" s="224"/>
      <c r="BV9" s="224" t="s">
        <v>281</v>
      </c>
      <c r="BW9" s="224"/>
      <c r="BX9" s="224"/>
      <c r="BY9" s="224" t="s">
        <v>284</v>
      </c>
      <c r="BZ9" s="224"/>
      <c r="CA9" s="224"/>
      <c r="CB9" s="224" t="s">
        <v>296</v>
      </c>
      <c r="CC9" s="224"/>
      <c r="CD9" s="224"/>
      <c r="CE9" s="224" t="s">
        <v>297</v>
      </c>
      <c r="CF9" s="224"/>
      <c r="CG9" s="224"/>
    </row>
    <row r="10" spans="1:85" ht="15">
      <c r="A10" s="225"/>
      <c r="B10" s="52">
        <v>40725</v>
      </c>
      <c r="C10" s="52">
        <v>40756</v>
      </c>
      <c r="D10" s="52">
        <v>40787</v>
      </c>
      <c r="E10" s="52">
        <v>40817</v>
      </c>
      <c r="F10" s="52">
        <v>40848</v>
      </c>
      <c r="G10" s="52">
        <v>40878</v>
      </c>
      <c r="H10" s="52">
        <v>40909</v>
      </c>
      <c r="I10" s="52">
        <v>40940</v>
      </c>
      <c r="J10" s="52">
        <v>40969</v>
      </c>
      <c r="K10" s="52">
        <v>41000</v>
      </c>
      <c r="L10" s="52">
        <v>41030</v>
      </c>
      <c r="M10" s="52">
        <v>41061</v>
      </c>
      <c r="N10" s="52">
        <v>40725</v>
      </c>
      <c r="O10" s="52">
        <v>40756</v>
      </c>
      <c r="P10" s="52">
        <v>40787</v>
      </c>
      <c r="Q10" s="52">
        <v>40817</v>
      </c>
      <c r="R10" s="52">
        <v>40848</v>
      </c>
      <c r="S10" s="52">
        <v>40878</v>
      </c>
      <c r="T10" s="52">
        <v>40909</v>
      </c>
      <c r="U10" s="52">
        <v>40940</v>
      </c>
      <c r="V10" s="52">
        <v>40969</v>
      </c>
      <c r="W10" s="52">
        <v>41000</v>
      </c>
      <c r="X10" s="52">
        <v>41030</v>
      </c>
      <c r="Y10" s="52">
        <v>41061</v>
      </c>
      <c r="Z10" s="52">
        <v>40725</v>
      </c>
      <c r="AA10" s="52">
        <v>40756</v>
      </c>
      <c r="AB10" s="52">
        <v>40787</v>
      </c>
      <c r="AC10" s="52">
        <v>40817</v>
      </c>
      <c r="AD10" s="52">
        <v>40848</v>
      </c>
      <c r="AE10" s="52">
        <v>40878</v>
      </c>
      <c r="AF10" s="52">
        <v>40909</v>
      </c>
      <c r="AG10" s="52">
        <v>40940</v>
      </c>
      <c r="AH10" s="52">
        <v>40969</v>
      </c>
      <c r="AI10" s="52">
        <v>41000</v>
      </c>
      <c r="AJ10" s="52">
        <v>41030</v>
      </c>
      <c r="AK10" s="52">
        <v>41061</v>
      </c>
      <c r="AL10" s="52">
        <v>40725</v>
      </c>
      <c r="AM10" s="52">
        <v>40756</v>
      </c>
      <c r="AN10" s="52">
        <v>40787</v>
      </c>
      <c r="AO10" s="52">
        <v>40817</v>
      </c>
      <c r="AP10" s="52">
        <v>40848</v>
      </c>
      <c r="AQ10" s="52">
        <v>40878</v>
      </c>
      <c r="AR10" s="52">
        <v>40909</v>
      </c>
      <c r="AS10" s="52">
        <v>40940</v>
      </c>
      <c r="AT10" s="52">
        <v>40969</v>
      </c>
      <c r="AU10" s="52">
        <v>41000</v>
      </c>
      <c r="AV10" s="52">
        <v>41030</v>
      </c>
      <c r="AW10" s="52">
        <v>41061</v>
      </c>
      <c r="AX10" s="52">
        <v>40725</v>
      </c>
      <c r="AY10" s="52">
        <v>40756</v>
      </c>
      <c r="AZ10" s="52">
        <v>40787</v>
      </c>
      <c r="BA10" s="52">
        <v>40817</v>
      </c>
      <c r="BB10" s="52">
        <v>40848</v>
      </c>
      <c r="BC10" s="52">
        <v>40878</v>
      </c>
      <c r="BD10" s="52">
        <v>40909</v>
      </c>
      <c r="BE10" s="52">
        <v>40940</v>
      </c>
      <c r="BF10" s="52">
        <v>40969</v>
      </c>
      <c r="BG10" s="52">
        <v>41000</v>
      </c>
      <c r="BH10" s="52">
        <v>41030</v>
      </c>
      <c r="BI10" s="52">
        <v>41061</v>
      </c>
      <c r="BJ10" s="52">
        <v>41091</v>
      </c>
      <c r="BK10" s="52">
        <v>41122</v>
      </c>
      <c r="BL10" s="52">
        <v>41153</v>
      </c>
      <c r="BM10" s="52">
        <v>41183</v>
      </c>
      <c r="BN10" s="52">
        <v>41214</v>
      </c>
      <c r="BO10" s="52">
        <v>41244</v>
      </c>
      <c r="BP10" s="52">
        <v>41275</v>
      </c>
      <c r="BQ10" s="52">
        <v>41306</v>
      </c>
      <c r="BR10" s="52">
        <v>41334</v>
      </c>
      <c r="BS10" s="52">
        <v>41365</v>
      </c>
      <c r="BT10" s="52">
        <v>41395</v>
      </c>
      <c r="BU10" s="52">
        <v>41426</v>
      </c>
      <c r="BV10" s="52">
        <v>41456</v>
      </c>
      <c r="BW10" s="52">
        <v>41487</v>
      </c>
      <c r="BX10" s="52">
        <v>41518</v>
      </c>
      <c r="BY10" s="52">
        <v>41548</v>
      </c>
      <c r="BZ10" s="52">
        <v>41579</v>
      </c>
      <c r="CA10" s="52">
        <v>41609</v>
      </c>
      <c r="CB10" s="52">
        <v>41640</v>
      </c>
      <c r="CC10" s="52">
        <v>41671</v>
      </c>
      <c r="CD10" s="52">
        <v>41699</v>
      </c>
      <c r="CE10" s="52">
        <v>41730</v>
      </c>
      <c r="CF10" s="52">
        <v>41760</v>
      </c>
      <c r="CG10" s="52">
        <v>41791</v>
      </c>
    </row>
    <row r="11" spans="1:85" ht="3" customHeight="1">
      <c r="A11" s="34"/>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6"/>
      <c r="CF11" s="36"/>
      <c r="CG11" s="36"/>
    </row>
    <row r="12" spans="1:85" s="149" customFormat="1" ht="26.25" customHeight="1">
      <c r="A12" s="147"/>
      <c r="B12" s="148" t="s">
        <v>144</v>
      </c>
      <c r="C12" s="148" t="s">
        <v>145</v>
      </c>
      <c r="D12" s="148" t="s">
        <v>146</v>
      </c>
      <c r="E12" s="148" t="s">
        <v>147</v>
      </c>
      <c r="F12" s="148" t="s">
        <v>148</v>
      </c>
      <c r="G12" s="148" t="s">
        <v>149</v>
      </c>
      <c r="H12" s="148" t="s">
        <v>150</v>
      </c>
      <c r="I12" s="148" t="s">
        <v>151</v>
      </c>
      <c r="J12" s="148" t="s">
        <v>152</v>
      </c>
      <c r="K12" s="148" t="s">
        <v>153</v>
      </c>
      <c r="L12" s="148" t="s">
        <v>154</v>
      </c>
      <c r="M12" s="148" t="s">
        <v>155</v>
      </c>
      <c r="N12" s="148" t="s">
        <v>156</v>
      </c>
      <c r="O12" s="148" t="s">
        <v>157</v>
      </c>
      <c r="P12" s="148" t="s">
        <v>158</v>
      </c>
      <c r="Q12" s="148" t="s">
        <v>159</v>
      </c>
      <c r="R12" s="148" t="s">
        <v>160</v>
      </c>
      <c r="S12" s="148" t="s">
        <v>161</v>
      </c>
      <c r="T12" s="148" t="s">
        <v>162</v>
      </c>
      <c r="U12" s="148" t="s">
        <v>163</v>
      </c>
      <c r="V12" s="148" t="s">
        <v>164</v>
      </c>
      <c r="W12" s="148" t="s">
        <v>165</v>
      </c>
      <c r="X12" s="148" t="s">
        <v>166</v>
      </c>
      <c r="Y12" s="148" t="s">
        <v>167</v>
      </c>
      <c r="Z12" s="148" t="s">
        <v>168</v>
      </c>
      <c r="AA12" s="148" t="s">
        <v>169</v>
      </c>
      <c r="AB12" s="148" t="s">
        <v>170</v>
      </c>
      <c r="AC12" s="148" t="s">
        <v>171</v>
      </c>
      <c r="AD12" s="148" t="s">
        <v>172</v>
      </c>
      <c r="AE12" s="148" t="s">
        <v>173</v>
      </c>
      <c r="AF12" s="148" t="s">
        <v>174</v>
      </c>
      <c r="AG12" s="148" t="s">
        <v>175</v>
      </c>
      <c r="AH12" s="148" t="s">
        <v>176</v>
      </c>
      <c r="AI12" s="148" t="s">
        <v>177</v>
      </c>
      <c r="AJ12" s="148" t="s">
        <v>178</v>
      </c>
      <c r="AK12" s="148" t="s">
        <v>179</v>
      </c>
      <c r="AL12" s="148" t="s">
        <v>180</v>
      </c>
      <c r="AM12" s="148" t="s">
        <v>181</v>
      </c>
      <c r="AN12" s="148" t="s">
        <v>182</v>
      </c>
      <c r="AO12" s="148" t="s">
        <v>183</v>
      </c>
      <c r="AP12" s="148" t="s">
        <v>184</v>
      </c>
      <c r="AQ12" s="148" t="s">
        <v>185</v>
      </c>
      <c r="AR12" s="148" t="s">
        <v>186</v>
      </c>
      <c r="AS12" s="148" t="s">
        <v>187</v>
      </c>
      <c r="AT12" s="148" t="s">
        <v>188</v>
      </c>
      <c r="AU12" s="148" t="s">
        <v>189</v>
      </c>
      <c r="AV12" s="148" t="s">
        <v>190</v>
      </c>
      <c r="AW12" s="148" t="s">
        <v>191</v>
      </c>
      <c r="AX12" s="148" t="s">
        <v>230</v>
      </c>
      <c r="AY12" s="148" t="s">
        <v>231</v>
      </c>
      <c r="AZ12" s="148" t="s">
        <v>232</v>
      </c>
      <c r="BA12" s="148" t="s">
        <v>233</v>
      </c>
      <c r="BB12" s="148" t="s">
        <v>234</v>
      </c>
      <c r="BC12" s="148" t="s">
        <v>235</v>
      </c>
      <c r="BD12" s="148" t="s">
        <v>236</v>
      </c>
      <c r="BE12" s="148" t="s">
        <v>237</v>
      </c>
      <c r="BF12" s="148" t="s">
        <v>238</v>
      </c>
      <c r="BG12" s="148" t="s">
        <v>239</v>
      </c>
      <c r="BH12" s="148" t="s">
        <v>240</v>
      </c>
      <c r="BI12" s="148" t="s">
        <v>241</v>
      </c>
      <c r="BJ12" s="148" t="s">
        <v>250</v>
      </c>
      <c r="BK12" s="148" t="s">
        <v>251</v>
      </c>
      <c r="BL12" s="148" t="s">
        <v>252</v>
      </c>
      <c r="BM12" s="148" t="s">
        <v>253</v>
      </c>
      <c r="BN12" s="148" t="s">
        <v>254</v>
      </c>
      <c r="BO12" s="148" t="s">
        <v>255</v>
      </c>
      <c r="BP12" s="148" t="s">
        <v>256</v>
      </c>
      <c r="BQ12" s="148" t="s">
        <v>257</v>
      </c>
      <c r="BR12" s="148" t="s">
        <v>258</v>
      </c>
      <c r="BS12" s="148" t="s">
        <v>259</v>
      </c>
      <c r="BT12" s="148" t="s">
        <v>260</v>
      </c>
      <c r="BU12" s="148" t="s">
        <v>261</v>
      </c>
      <c r="BV12" s="148" t="s">
        <v>278</v>
      </c>
      <c r="BW12" s="148" t="s">
        <v>279</v>
      </c>
      <c r="BX12" s="148" t="s">
        <v>280</v>
      </c>
      <c r="BY12" s="148" t="s">
        <v>285</v>
      </c>
      <c r="BZ12" s="148" t="s">
        <v>286</v>
      </c>
      <c r="CA12" s="148" t="s">
        <v>287</v>
      </c>
      <c r="CB12" s="148" t="s">
        <v>290</v>
      </c>
      <c r="CC12" s="148" t="s">
        <v>291</v>
      </c>
      <c r="CD12" s="148" t="s">
        <v>292</v>
      </c>
      <c r="CE12" s="148" t="s">
        <v>293</v>
      </c>
      <c r="CF12" s="148" t="s">
        <v>294</v>
      </c>
      <c r="CG12" s="148" t="s">
        <v>295</v>
      </c>
    </row>
    <row r="13" spans="1:85" ht="17.25" customHeight="1">
      <c r="A13" s="37" t="s">
        <v>63</v>
      </c>
      <c r="B13" s="38">
        <v>39.79284576940367</v>
      </c>
      <c r="C13" s="38">
        <v>39.791964919182405</v>
      </c>
      <c r="D13" s="38">
        <v>39.93935436186491</v>
      </c>
      <c r="E13" s="38">
        <v>40.509499669136865</v>
      </c>
      <c r="F13" s="38">
        <v>40.34582559151218</v>
      </c>
      <c r="G13" s="38">
        <v>40.304354078429306</v>
      </c>
      <c r="H13" s="83">
        <v>39.7299582385847</v>
      </c>
      <c r="I13" s="83">
        <v>38.656982034511906</v>
      </c>
      <c r="J13" s="83">
        <v>37.896881027200266</v>
      </c>
      <c r="K13" s="83">
        <v>37.7526480382519</v>
      </c>
      <c r="L13" s="83">
        <v>37.87621047730706</v>
      </c>
      <c r="M13" s="83">
        <v>39.20233358846818</v>
      </c>
      <c r="N13" s="38">
        <v>39.192973021334794</v>
      </c>
      <c r="O13" s="38">
        <v>39.377478651297665</v>
      </c>
      <c r="P13" s="38">
        <v>39.74603336312458</v>
      </c>
      <c r="Q13" s="38">
        <v>39.8335186001352</v>
      </c>
      <c r="R13" s="38">
        <v>39.81474570622281</v>
      </c>
      <c r="S13" s="38">
        <v>39.728797145580444</v>
      </c>
      <c r="T13" s="83">
        <v>39.74598569790418</v>
      </c>
      <c r="U13" s="83">
        <v>37.63040611076522</v>
      </c>
      <c r="V13" s="83">
        <v>37.4273100436452</v>
      </c>
      <c r="W13" s="83">
        <v>38.02367107614933</v>
      </c>
      <c r="X13" s="83">
        <v>38.327465725336324</v>
      </c>
      <c r="Y13" s="83">
        <v>39.167440695621075</v>
      </c>
      <c r="Z13" s="38">
        <v>38.55452465768106</v>
      </c>
      <c r="AA13" s="38">
        <v>39.12271961103354</v>
      </c>
      <c r="AB13" s="38">
        <v>39.502815134234496</v>
      </c>
      <c r="AC13" s="38">
        <v>39.94266896670292</v>
      </c>
      <c r="AD13" s="38">
        <v>39.99642936059942</v>
      </c>
      <c r="AE13" s="38">
        <v>39.95214506521878</v>
      </c>
      <c r="AF13" s="83">
        <v>37.64805686958897</v>
      </c>
      <c r="AG13" s="83">
        <v>37.587780197756665</v>
      </c>
      <c r="AH13" s="83">
        <v>38.47034811993304</v>
      </c>
      <c r="AI13" s="83">
        <v>38.59057116458365</v>
      </c>
      <c r="AJ13" s="83">
        <v>38.80153049389574</v>
      </c>
      <c r="AK13" s="83">
        <v>38.923072023652296</v>
      </c>
      <c r="AL13" s="38">
        <v>39.29491446900719</v>
      </c>
      <c r="AM13" s="38">
        <v>39.033431233837156</v>
      </c>
      <c r="AN13" s="38">
        <v>38.61125956742251</v>
      </c>
      <c r="AO13" s="38">
        <v>39.14764311596877</v>
      </c>
      <c r="AP13" s="38">
        <v>39.5691533071459</v>
      </c>
      <c r="AQ13" s="38">
        <v>39.7911522039621</v>
      </c>
      <c r="AR13" s="83">
        <v>39.4</v>
      </c>
      <c r="AS13" s="83">
        <v>37.86</v>
      </c>
      <c r="AT13" s="83">
        <v>38.12</v>
      </c>
      <c r="AU13" s="83">
        <v>37.39</v>
      </c>
      <c r="AV13" s="83">
        <v>37.22</v>
      </c>
      <c r="AW13" s="83">
        <v>38.47</v>
      </c>
      <c r="AX13" s="83">
        <v>38.12658578753022</v>
      </c>
      <c r="AY13" s="83">
        <v>39.16701292174055</v>
      </c>
      <c r="AZ13" s="83">
        <v>38.92877003218617</v>
      </c>
      <c r="BA13" s="83">
        <v>39.545283780156126</v>
      </c>
      <c r="BB13" s="83">
        <v>39.62382958048713</v>
      </c>
      <c r="BC13" s="83">
        <v>39.536769788773995</v>
      </c>
      <c r="BD13" s="83">
        <v>38.24488783010616</v>
      </c>
      <c r="BE13" s="83">
        <v>37.55168818569037</v>
      </c>
      <c r="BF13" s="83">
        <v>36.93424148770683</v>
      </c>
      <c r="BG13" s="83">
        <v>37.5</v>
      </c>
      <c r="BH13" s="83">
        <v>38.25</v>
      </c>
      <c r="BI13" s="83">
        <v>38.5</v>
      </c>
      <c r="BJ13" s="83">
        <v>38.550756861811195</v>
      </c>
      <c r="BK13" s="83">
        <v>39.04898216249701</v>
      </c>
      <c r="BL13" s="83">
        <v>38.99121561463854</v>
      </c>
      <c r="BM13" s="83">
        <v>38.73749520253307</v>
      </c>
      <c r="BN13" s="83">
        <v>39.57729740496557</v>
      </c>
      <c r="BO13" s="83">
        <v>39.104224178950346</v>
      </c>
      <c r="BP13" s="83">
        <v>37.477154172118595</v>
      </c>
      <c r="BQ13" s="83">
        <v>37.85272006135132</v>
      </c>
      <c r="BR13" s="83">
        <v>37.84949751430832</v>
      </c>
      <c r="BS13" s="83">
        <v>38.102035524178554</v>
      </c>
      <c r="BT13" s="83">
        <v>38.441551078626155</v>
      </c>
      <c r="BU13" s="83">
        <v>38.62988624330216</v>
      </c>
      <c r="BV13" s="83">
        <v>38.8648203034319</v>
      </c>
      <c r="BW13" s="83">
        <v>39.17783954794949</v>
      </c>
      <c r="BX13" s="83">
        <v>39.15435029913303</v>
      </c>
      <c r="BY13" s="83">
        <v>39.31940481552395</v>
      </c>
      <c r="BZ13" s="83">
        <v>39.17880445673843</v>
      </c>
      <c r="CA13" s="83">
        <v>39.20238782863677</v>
      </c>
      <c r="CB13" s="83">
        <v>38.996032564342705</v>
      </c>
      <c r="CC13" s="83">
        <v>38.30594783969071</v>
      </c>
      <c r="CD13" s="83">
        <v>38.462974291425105</v>
      </c>
      <c r="CE13" s="83">
        <v>38.247504962018674</v>
      </c>
      <c r="CF13" s="83">
        <v>38.23339251199226</v>
      </c>
      <c r="CG13" s="83">
        <v>38.34018650932133</v>
      </c>
    </row>
    <row r="14" spans="1:85" ht="38.25" customHeight="1">
      <c r="A14" s="39" t="s">
        <v>270</v>
      </c>
      <c r="B14" s="38">
        <v>37.88089549109507</v>
      </c>
      <c r="C14" s="38">
        <v>37.68755081468242</v>
      </c>
      <c r="D14" s="38">
        <v>37.70089395046635</v>
      </c>
      <c r="E14" s="38">
        <v>37.99639580644863</v>
      </c>
      <c r="F14" s="38">
        <v>38.09784664734299</v>
      </c>
      <c r="G14" s="38">
        <v>38.25801803285353</v>
      </c>
      <c r="H14" s="83">
        <v>38.1600962850672</v>
      </c>
      <c r="I14" s="83">
        <v>38.254559402274936</v>
      </c>
      <c r="J14" s="83">
        <v>37.99286006060904</v>
      </c>
      <c r="K14" s="83">
        <v>37.391544268082576</v>
      </c>
      <c r="L14" s="83">
        <v>37.744394492858525</v>
      </c>
      <c r="M14" s="83">
        <v>37.80998427608064</v>
      </c>
      <c r="N14" s="38">
        <v>37.353403084397726</v>
      </c>
      <c r="O14" s="38">
        <v>37.785342112526564</v>
      </c>
      <c r="P14" s="38">
        <v>38.12447803458544</v>
      </c>
      <c r="Q14" s="38">
        <v>38.010885988947166</v>
      </c>
      <c r="R14" s="38">
        <v>38.15529930534225</v>
      </c>
      <c r="S14" s="38">
        <v>38.446103457292594</v>
      </c>
      <c r="T14" s="83">
        <v>37.84178696012973</v>
      </c>
      <c r="U14" s="83">
        <v>37.588640672445436</v>
      </c>
      <c r="V14" s="83">
        <v>37.624513116599545</v>
      </c>
      <c r="W14" s="83">
        <v>37.61228094931536</v>
      </c>
      <c r="X14" s="83">
        <v>37.35385830523992</v>
      </c>
      <c r="Y14" s="83">
        <v>37.94178442503651</v>
      </c>
      <c r="Z14" s="38">
        <v>37.10323463085835</v>
      </c>
      <c r="AA14" s="38">
        <v>37.26511423187652</v>
      </c>
      <c r="AB14" s="38">
        <v>37.645807443025866</v>
      </c>
      <c r="AC14" s="38">
        <v>38.05029527021163</v>
      </c>
      <c r="AD14" s="38">
        <v>38.212415333072165</v>
      </c>
      <c r="AE14" s="38">
        <v>38.60850104807</v>
      </c>
      <c r="AF14" s="83">
        <v>36.71163060334616</v>
      </c>
      <c r="AG14" s="83">
        <v>35.60905383699072</v>
      </c>
      <c r="AH14" s="83">
        <v>36.23497915252082</v>
      </c>
      <c r="AI14" s="83">
        <v>36.10273035495997</v>
      </c>
      <c r="AJ14" s="83">
        <v>36.406340139566154</v>
      </c>
      <c r="AK14" s="83">
        <v>36.974699364243556</v>
      </c>
      <c r="AL14" s="38">
        <v>36.988691120864054</v>
      </c>
      <c r="AM14" s="38">
        <v>37.03029837729742</v>
      </c>
      <c r="AN14" s="38">
        <v>37.68396247488914</v>
      </c>
      <c r="AO14" s="38">
        <v>37.57287303840214</v>
      </c>
      <c r="AP14" s="38">
        <v>37.65481236956332</v>
      </c>
      <c r="AQ14" s="38">
        <v>37.71969202408402</v>
      </c>
      <c r="AR14" s="83">
        <v>37.98</v>
      </c>
      <c r="AS14" s="83">
        <v>37.7</v>
      </c>
      <c r="AT14" s="83">
        <v>37.45</v>
      </c>
      <c r="AU14" s="83">
        <v>35.94</v>
      </c>
      <c r="AV14" s="83">
        <v>36.9</v>
      </c>
      <c r="AW14" s="83">
        <v>37.09</v>
      </c>
      <c r="AX14" s="83">
        <v>34.64629746493764</v>
      </c>
      <c r="AY14" s="83">
        <v>36.40529652523387</v>
      </c>
      <c r="AZ14" s="83">
        <v>36.80944207972745</v>
      </c>
      <c r="BA14" s="83">
        <v>37.441951910761404</v>
      </c>
      <c r="BB14" s="83">
        <v>37.605140775241516</v>
      </c>
      <c r="BC14" s="83">
        <v>37.810719158522105</v>
      </c>
      <c r="BD14" s="83">
        <v>37.578135424471654</v>
      </c>
      <c r="BE14" s="83">
        <v>37.16528734065035</v>
      </c>
      <c r="BF14" s="83">
        <v>36.583908725363216</v>
      </c>
      <c r="BG14" s="83">
        <v>36.91920551176428</v>
      </c>
      <c r="BH14" s="83">
        <v>37.02311635026811</v>
      </c>
      <c r="BI14" s="83">
        <v>37.22424285918062</v>
      </c>
      <c r="BJ14" s="83">
        <v>36.13324384298963</v>
      </c>
      <c r="BK14" s="83">
        <v>37.13559016913709</v>
      </c>
      <c r="BL14" s="83">
        <v>37.87059241840607</v>
      </c>
      <c r="BM14" s="83">
        <v>37.83265697910243</v>
      </c>
      <c r="BN14" s="83">
        <v>37.610951007909435</v>
      </c>
      <c r="BO14" s="83">
        <v>37.91585230634792</v>
      </c>
      <c r="BP14" s="83">
        <v>37.62729462233938</v>
      </c>
      <c r="BQ14" s="83">
        <v>37.3653665025397</v>
      </c>
      <c r="BR14" s="83">
        <v>36.853516950371585</v>
      </c>
      <c r="BS14" s="83">
        <v>36.81897128218164</v>
      </c>
      <c r="BT14" s="83">
        <v>36.981047655515326</v>
      </c>
      <c r="BU14" s="83">
        <v>37.35918298161704</v>
      </c>
      <c r="BV14" s="83">
        <v>37.01039747044955</v>
      </c>
      <c r="BW14" s="83">
        <v>37.41067054744794</v>
      </c>
      <c r="BX14" s="83">
        <v>37.53198516343084</v>
      </c>
      <c r="BY14" s="83">
        <v>37.60264376660224</v>
      </c>
      <c r="BZ14" s="83">
        <v>37.71574338403885</v>
      </c>
      <c r="CA14" s="83">
        <v>37.89264823407128</v>
      </c>
      <c r="CB14" s="83">
        <v>37.927817244097376</v>
      </c>
      <c r="CC14" s="83">
        <v>37.97277339349317</v>
      </c>
      <c r="CD14" s="83">
        <v>38.03214554159941</v>
      </c>
      <c r="CE14" s="83">
        <v>37.567058372118325</v>
      </c>
      <c r="CF14" s="83">
        <v>37.81287605216018</v>
      </c>
      <c r="CG14" s="83">
        <v>37.577026713228705</v>
      </c>
    </row>
    <row r="15" spans="1:85" ht="17.25" customHeight="1">
      <c r="A15" s="202" t="s">
        <v>1</v>
      </c>
      <c r="B15" s="131">
        <v>38.4545742306733</v>
      </c>
      <c r="C15" s="131">
        <v>38.913813738308356</v>
      </c>
      <c r="D15" s="131">
        <v>39.750675849083734</v>
      </c>
      <c r="E15" s="131">
        <v>39.82795325247653</v>
      </c>
      <c r="F15" s="131">
        <v>39.7272262121685</v>
      </c>
      <c r="G15" s="131">
        <v>39.97981142816729</v>
      </c>
      <c r="H15" s="203">
        <v>39.95056038486429</v>
      </c>
      <c r="I15" s="203">
        <v>40.26260460089303</v>
      </c>
      <c r="J15" s="203">
        <v>40.005505987481946</v>
      </c>
      <c r="K15" s="203">
        <v>38.55216467810395</v>
      </c>
      <c r="L15" s="203">
        <v>36.61471282650611</v>
      </c>
      <c r="M15" s="203">
        <v>37.323385336725536</v>
      </c>
      <c r="N15" s="131">
        <v>39.24162768146625</v>
      </c>
      <c r="O15" s="131">
        <v>39.55040903464994</v>
      </c>
      <c r="P15" s="131">
        <v>40.668932255906455</v>
      </c>
      <c r="Q15" s="131">
        <v>39.78207609606437</v>
      </c>
      <c r="R15" s="131">
        <v>39.88041892148841</v>
      </c>
      <c r="S15" s="131">
        <v>40.067834482132064</v>
      </c>
      <c r="T15" s="203">
        <v>40.04710989139109</v>
      </c>
      <c r="U15" s="203">
        <v>39.93629180023459</v>
      </c>
      <c r="V15" s="203">
        <v>39.89981938769922</v>
      </c>
      <c r="W15" s="203">
        <v>39.949082485451285</v>
      </c>
      <c r="X15" s="203">
        <v>39.097250810431696</v>
      </c>
      <c r="Y15" s="203">
        <v>39.28866114495758</v>
      </c>
      <c r="Z15" s="131">
        <v>38.66944704204502</v>
      </c>
      <c r="AA15" s="131">
        <v>38.73284725722822</v>
      </c>
      <c r="AB15" s="131">
        <v>39.3108587674006</v>
      </c>
      <c r="AC15" s="131">
        <v>39.38414999804986</v>
      </c>
      <c r="AD15" s="131">
        <v>39.889864420668076</v>
      </c>
      <c r="AE15" s="131">
        <v>40.62364258172583</v>
      </c>
      <c r="AF15" s="203">
        <v>38.0426370132095</v>
      </c>
      <c r="AG15" s="203">
        <v>37.47068665857482</v>
      </c>
      <c r="AH15" s="203">
        <v>37.38404490077652</v>
      </c>
      <c r="AI15" s="203">
        <v>37.9810343137916</v>
      </c>
      <c r="AJ15" s="203">
        <v>38.40472300607185</v>
      </c>
      <c r="AK15" s="203">
        <v>38.40197091849156</v>
      </c>
      <c r="AL15" s="131">
        <v>38.81927338889153</v>
      </c>
      <c r="AM15" s="131">
        <v>39.04312369293928</v>
      </c>
      <c r="AN15" s="131">
        <v>39.52495136210176</v>
      </c>
      <c r="AO15" s="131">
        <v>38.960526824712616</v>
      </c>
      <c r="AP15" s="131">
        <v>39.20854229569361</v>
      </c>
      <c r="AQ15" s="131">
        <v>39.61332434286117</v>
      </c>
      <c r="AR15" s="203">
        <v>38.29</v>
      </c>
      <c r="AS15" s="203">
        <v>38.89</v>
      </c>
      <c r="AT15" s="203">
        <v>38.65</v>
      </c>
      <c r="AU15" s="203">
        <v>38.52</v>
      </c>
      <c r="AV15" s="203">
        <v>38.04</v>
      </c>
      <c r="AW15" s="203">
        <v>38.09619871893489</v>
      </c>
      <c r="AX15" s="203">
        <v>37.760115483073434</v>
      </c>
      <c r="AY15" s="203">
        <v>38.8525951961174</v>
      </c>
      <c r="AZ15" s="203">
        <v>39.94416680429168</v>
      </c>
      <c r="BA15" s="203">
        <v>39.562031308473195</v>
      </c>
      <c r="BB15" s="203">
        <v>40.16106988498365</v>
      </c>
      <c r="BC15" s="203">
        <v>40.52142840489178</v>
      </c>
      <c r="BD15" s="203">
        <v>37.9489943577437</v>
      </c>
      <c r="BE15" s="203">
        <v>37.908713551647324</v>
      </c>
      <c r="BF15" s="203">
        <v>37.83073206325942</v>
      </c>
      <c r="BG15" s="203">
        <v>37.760437584493246</v>
      </c>
      <c r="BH15" s="203">
        <v>38.56631542927747</v>
      </c>
      <c r="BI15" s="203">
        <v>38.80447040636443</v>
      </c>
      <c r="BJ15" s="203">
        <v>37.93072518430126</v>
      </c>
      <c r="BK15" s="203">
        <v>37.86965747532754</v>
      </c>
      <c r="BL15" s="203">
        <v>38.99107802413851</v>
      </c>
      <c r="BM15" s="203">
        <v>39.8399743006462</v>
      </c>
      <c r="BN15" s="203">
        <v>39.82308565224235</v>
      </c>
      <c r="BO15" s="203">
        <v>39.838738784763365</v>
      </c>
      <c r="BP15" s="203">
        <v>39.05052434208488</v>
      </c>
      <c r="BQ15" s="203">
        <v>39.431544778292434</v>
      </c>
      <c r="BR15" s="203">
        <v>39.10367357052786</v>
      </c>
      <c r="BS15" s="203">
        <v>38.172696071489526</v>
      </c>
      <c r="BT15" s="203">
        <v>37.86319081271893</v>
      </c>
      <c r="BU15" s="203">
        <v>37.80306165678654</v>
      </c>
      <c r="BV15" s="203">
        <v>37.29398861997249</v>
      </c>
      <c r="BW15" s="203">
        <v>37.400714828977854</v>
      </c>
      <c r="BX15" s="203">
        <v>37.268413599972554</v>
      </c>
      <c r="BY15" s="203">
        <v>38.55322549633426</v>
      </c>
      <c r="BZ15" s="203">
        <v>38.93950552236042</v>
      </c>
      <c r="CA15" s="203">
        <v>39.403550832753965</v>
      </c>
      <c r="CB15" s="203">
        <v>39.09703746572086</v>
      </c>
      <c r="CC15" s="203">
        <v>39.160475809688165</v>
      </c>
      <c r="CD15" s="203">
        <v>38.84457402388652</v>
      </c>
      <c r="CE15" s="203">
        <v>38.67179078452163</v>
      </c>
      <c r="CF15" s="203">
        <v>37.37104084357023</v>
      </c>
      <c r="CG15" s="203">
        <v>37.149321685186855</v>
      </c>
    </row>
    <row r="16" spans="1:85" s="204" customFormat="1" ht="39" customHeight="1">
      <c r="A16" s="205" t="s">
        <v>271</v>
      </c>
      <c r="B16" s="205">
        <v>33.17286573588654</v>
      </c>
      <c r="C16" s="205">
        <v>35.33561364691939</v>
      </c>
      <c r="D16" s="205">
        <v>34.268829904369</v>
      </c>
      <c r="E16" s="205">
        <v>33.25394444896897</v>
      </c>
      <c r="F16" s="205">
        <v>33.99423502278628</v>
      </c>
      <c r="G16" s="205">
        <v>33.25956098560038</v>
      </c>
      <c r="H16" s="205">
        <v>33.71297552934712</v>
      </c>
      <c r="I16" s="205">
        <v>33.95337425152149</v>
      </c>
      <c r="J16" s="205">
        <v>34.770495664702175</v>
      </c>
      <c r="K16" s="205">
        <v>33.35436467426405</v>
      </c>
      <c r="L16" s="205">
        <v>34.52149093126833</v>
      </c>
      <c r="M16" s="205">
        <v>34.95168870238938</v>
      </c>
      <c r="N16" s="205">
        <v>34.786103331299806</v>
      </c>
      <c r="O16" s="205">
        <v>34.1035441455643</v>
      </c>
      <c r="P16" s="205">
        <v>34.662819328613246</v>
      </c>
      <c r="Q16" s="205">
        <v>35.31031273532627</v>
      </c>
      <c r="R16" s="205">
        <v>35.24459038687181</v>
      </c>
      <c r="S16" s="205">
        <v>34.5539830745045</v>
      </c>
      <c r="T16" s="205">
        <v>33.31021930861564</v>
      </c>
      <c r="U16" s="205">
        <v>33.48672254486307</v>
      </c>
      <c r="V16" s="205">
        <v>33.61617708986843</v>
      </c>
      <c r="W16" s="205">
        <v>34.177821722023594</v>
      </c>
      <c r="X16" s="205">
        <v>33.86667697493824</v>
      </c>
      <c r="Y16" s="205">
        <v>34.5731948582132</v>
      </c>
      <c r="Z16" s="205">
        <v>34.94585197976563</v>
      </c>
      <c r="AA16" s="205">
        <v>35.647355618254586</v>
      </c>
      <c r="AB16" s="205">
        <v>35.005948426210445</v>
      </c>
      <c r="AC16" s="205">
        <v>33.05554433046662</v>
      </c>
      <c r="AD16" s="205">
        <v>33.60741944556047</v>
      </c>
      <c r="AE16" s="205">
        <v>32.869023470319874</v>
      </c>
      <c r="AF16" s="205">
        <v>32.22260710201524</v>
      </c>
      <c r="AG16" s="205">
        <v>32.80310775260062</v>
      </c>
      <c r="AH16" s="205">
        <v>33.34848545124834</v>
      </c>
      <c r="AI16" s="205">
        <v>30.995953715334817</v>
      </c>
      <c r="AJ16" s="205">
        <v>31.668322632664896</v>
      </c>
      <c r="AK16" s="205">
        <v>30.876709061763208</v>
      </c>
      <c r="AL16" s="205">
        <v>29.41115838129021</v>
      </c>
      <c r="AM16" s="205">
        <v>31.014642717263584</v>
      </c>
      <c r="AN16" s="205">
        <v>31.327161157878912</v>
      </c>
      <c r="AO16" s="205">
        <v>31.961557321263108</v>
      </c>
      <c r="AP16" s="205">
        <v>32.551918325145856</v>
      </c>
      <c r="AQ16" s="205">
        <v>31.403806267059387</v>
      </c>
      <c r="AR16" s="205">
        <v>31.25</v>
      </c>
      <c r="AS16" s="205">
        <v>30.74</v>
      </c>
      <c r="AT16" s="205">
        <v>30.7</v>
      </c>
      <c r="AU16" s="205">
        <v>29.62</v>
      </c>
      <c r="AV16" s="205">
        <v>29.12</v>
      </c>
      <c r="AW16" s="205">
        <v>30.95</v>
      </c>
      <c r="AX16" s="206">
        <v>31.707582920275414</v>
      </c>
      <c r="AY16" s="206">
        <v>31.20801088010114</v>
      </c>
      <c r="AZ16" s="206">
        <v>31.034927199063823</v>
      </c>
      <c r="BA16" s="206">
        <v>34.46061830045052</v>
      </c>
      <c r="BB16" s="206">
        <v>33.535451965001606</v>
      </c>
      <c r="BC16" s="206">
        <v>32.143888810378094</v>
      </c>
      <c r="BD16" s="206">
        <v>30.937633832976445</v>
      </c>
      <c r="BE16" s="206">
        <v>30.899010098687597</v>
      </c>
      <c r="BF16" s="206">
        <v>31.199694327694605</v>
      </c>
      <c r="BG16" s="206">
        <v>31.17577384712571</v>
      </c>
      <c r="BH16" s="206">
        <v>31.270247875780893</v>
      </c>
      <c r="BI16" s="206">
        <v>32.10551765705049</v>
      </c>
      <c r="BJ16" s="206">
        <v>29.136411094216285</v>
      </c>
      <c r="BK16" s="206">
        <v>29.304197129106857</v>
      </c>
      <c r="BL16" s="206">
        <v>29.630178066944136</v>
      </c>
      <c r="BM16" s="206">
        <v>29.3909321176232</v>
      </c>
      <c r="BN16" s="206">
        <v>29.010259689262213</v>
      </c>
      <c r="BO16" s="206">
        <v>28.14847048654784</v>
      </c>
      <c r="BP16" s="206">
        <v>27.587155491601727</v>
      </c>
      <c r="BQ16" s="206">
        <v>27.959150588389175</v>
      </c>
      <c r="BR16" s="206">
        <v>27.927861183125085</v>
      </c>
      <c r="BS16" s="206">
        <v>27.371927228756064</v>
      </c>
      <c r="BT16" s="206">
        <v>27.756682721330023</v>
      </c>
      <c r="BU16" s="206">
        <v>27.794877719308698</v>
      </c>
      <c r="BV16" s="206">
        <v>28.540035644044615</v>
      </c>
      <c r="BW16" s="206">
        <v>28.624269231079357</v>
      </c>
      <c r="BX16" s="206">
        <v>28.351363107325977</v>
      </c>
      <c r="BY16" s="206">
        <v>28.794708826492162</v>
      </c>
      <c r="BZ16" s="206">
        <v>29.979112832271447</v>
      </c>
      <c r="CA16" s="206">
        <v>28.530787521280327</v>
      </c>
      <c r="CB16" s="206">
        <v>28.93387931727687</v>
      </c>
      <c r="CC16" s="206">
        <v>28.807017218477664</v>
      </c>
      <c r="CD16" s="206">
        <v>29.034293644225293</v>
      </c>
      <c r="CE16" s="206">
        <v>28.005850858569808</v>
      </c>
      <c r="CF16" s="206">
        <v>27.910143677702504</v>
      </c>
      <c r="CG16" s="206">
        <v>27.487476763173696</v>
      </c>
    </row>
    <row r="17" spans="1:86" ht="17.25" customHeight="1">
      <c r="A17" s="37" t="s">
        <v>0</v>
      </c>
      <c r="B17" s="38">
        <v>37.769678591610635</v>
      </c>
      <c r="C17" s="38">
        <v>37.537164488383404</v>
      </c>
      <c r="D17" s="38">
        <v>38.10477547035804</v>
      </c>
      <c r="E17" s="38">
        <v>38.13522632635735</v>
      </c>
      <c r="F17" s="38">
        <v>38.10136088731886</v>
      </c>
      <c r="G17" s="38">
        <v>38.271333794047244</v>
      </c>
      <c r="H17" s="83">
        <v>38.10317687606947</v>
      </c>
      <c r="I17" s="83">
        <v>37.8172841178056</v>
      </c>
      <c r="J17" s="83">
        <v>37.705114096247655</v>
      </c>
      <c r="K17" s="83">
        <v>37.68431616275427</v>
      </c>
      <c r="L17" s="83">
        <v>37.99657754067727</v>
      </c>
      <c r="M17" s="83">
        <v>38.05814061459697</v>
      </c>
      <c r="N17" s="38">
        <v>37.59380245903737</v>
      </c>
      <c r="O17" s="38">
        <v>37.40516905866783</v>
      </c>
      <c r="P17" s="38">
        <v>37.93460121662587</v>
      </c>
      <c r="Q17" s="38">
        <v>38.00117871893682</v>
      </c>
      <c r="R17" s="38">
        <v>38.13466530997678</v>
      </c>
      <c r="S17" s="38">
        <v>38.30275764337183</v>
      </c>
      <c r="T17" s="83">
        <v>38.07351765552778</v>
      </c>
      <c r="U17" s="83">
        <v>37.892273004717424</v>
      </c>
      <c r="V17" s="83">
        <v>37.89173448645579</v>
      </c>
      <c r="W17" s="83">
        <v>38.36414733940312</v>
      </c>
      <c r="X17" s="83">
        <v>38.319514815889605</v>
      </c>
      <c r="Y17" s="83">
        <v>38.229694728418615</v>
      </c>
      <c r="Z17" s="38">
        <v>37.79856531902701</v>
      </c>
      <c r="AA17" s="38">
        <v>37.13434737217756</v>
      </c>
      <c r="AB17" s="38">
        <v>37.91965664873824</v>
      </c>
      <c r="AC17" s="38">
        <v>37.85749987188499</v>
      </c>
      <c r="AD17" s="38">
        <v>38.14856474418008</v>
      </c>
      <c r="AE17" s="38">
        <v>38.292857351209065</v>
      </c>
      <c r="AF17" s="83">
        <v>37.804033265311325</v>
      </c>
      <c r="AG17" s="83">
        <v>37.508701458312274</v>
      </c>
      <c r="AH17" s="83">
        <v>38.061533891760234</v>
      </c>
      <c r="AI17" s="83">
        <v>37.72853645821621</v>
      </c>
      <c r="AJ17" s="83">
        <v>37.46232406129712</v>
      </c>
      <c r="AK17" s="83">
        <v>37.05392334463214</v>
      </c>
      <c r="AL17" s="38">
        <v>36.92324521988239</v>
      </c>
      <c r="AM17" s="38">
        <v>36.95308453049442</v>
      </c>
      <c r="AN17" s="38">
        <v>36.95718236675815</v>
      </c>
      <c r="AO17" s="38">
        <v>37.42346687031642</v>
      </c>
      <c r="AP17" s="38">
        <v>37.53272336044768</v>
      </c>
      <c r="AQ17" s="38">
        <v>37.7818036227371</v>
      </c>
      <c r="AR17" s="83">
        <v>37.69</v>
      </c>
      <c r="AS17" s="83">
        <v>37.47</v>
      </c>
      <c r="AT17" s="83">
        <v>37.54</v>
      </c>
      <c r="AU17" s="83">
        <v>31.17</v>
      </c>
      <c r="AV17" s="83">
        <v>31.48</v>
      </c>
      <c r="AW17" s="83">
        <v>32.74</v>
      </c>
      <c r="AX17" s="83">
        <v>36.91380258173191</v>
      </c>
      <c r="AY17" s="83">
        <v>37.33864020096774</v>
      </c>
      <c r="AZ17" s="83">
        <v>37.44586382394443</v>
      </c>
      <c r="BA17" s="83">
        <v>37.704020623451854</v>
      </c>
      <c r="BB17" s="83">
        <v>37.88777769505863</v>
      </c>
      <c r="BC17" s="83">
        <v>37.90030510316388</v>
      </c>
      <c r="BD17" s="83">
        <v>37.127684547141385</v>
      </c>
      <c r="BE17" s="83">
        <v>36.97229421107651</v>
      </c>
      <c r="BF17" s="83">
        <v>36.676377605768515</v>
      </c>
      <c r="BG17" s="83">
        <v>37.442352065733274</v>
      </c>
      <c r="BH17" s="83">
        <v>37.427465112712774</v>
      </c>
      <c r="BI17" s="83">
        <v>37.33614792985003</v>
      </c>
      <c r="BJ17" s="83">
        <v>37.02774892777171</v>
      </c>
      <c r="BK17" s="83">
        <v>37.054643524603534</v>
      </c>
      <c r="BL17" s="83">
        <v>37.169056809744255</v>
      </c>
      <c r="BM17" s="83">
        <v>37.39171128282353</v>
      </c>
      <c r="BN17" s="83">
        <v>37.25304565477066</v>
      </c>
      <c r="BO17" s="83">
        <v>37.64324621855014</v>
      </c>
      <c r="BP17" s="83">
        <v>37.194795900521136</v>
      </c>
      <c r="BQ17" s="83">
        <v>37.22999122682277</v>
      </c>
      <c r="BR17" s="83">
        <v>37.46885693911998</v>
      </c>
      <c r="BS17" s="83">
        <v>37.182179208057285</v>
      </c>
      <c r="BT17" s="83">
        <v>37.36208524897976</v>
      </c>
      <c r="BU17" s="208" t="s">
        <v>274</v>
      </c>
      <c r="BV17" s="83">
        <v>36.37696259894825</v>
      </c>
      <c r="BW17" s="83">
        <v>36.711559524892365</v>
      </c>
      <c r="BX17" s="83">
        <v>36.999647156224846</v>
      </c>
      <c r="BY17" s="83">
        <v>37.54798247928472</v>
      </c>
      <c r="BZ17" s="83">
        <v>37.48242712555855</v>
      </c>
      <c r="CA17" s="83">
        <v>37.8100219939825</v>
      </c>
      <c r="CB17" s="83">
        <v>37.247938402679196</v>
      </c>
      <c r="CC17" s="83">
        <v>37.13653580704535</v>
      </c>
      <c r="CD17" s="83">
        <v>37.248141993861374</v>
      </c>
      <c r="CE17" s="83">
        <v>37.251195839197784</v>
      </c>
      <c r="CF17" s="83">
        <v>37.13252017728427</v>
      </c>
      <c r="CG17" s="83">
        <v>37.246040872826335</v>
      </c>
      <c r="CH17" s="192"/>
    </row>
    <row r="18" spans="1:86" ht="17.25" customHeight="1">
      <c r="A18" s="37" t="s">
        <v>2</v>
      </c>
      <c r="B18" s="38">
        <v>23.955682589993206</v>
      </c>
      <c r="C18" s="38">
        <v>24.08279501550272</v>
      </c>
      <c r="D18" s="38">
        <v>24.064183560769486</v>
      </c>
      <c r="E18" s="38">
        <v>24.014380099096115</v>
      </c>
      <c r="F18" s="38">
        <v>24.53001543633511</v>
      </c>
      <c r="G18" s="38">
        <v>25.343774610311126</v>
      </c>
      <c r="H18" s="83">
        <v>25.25763592907969</v>
      </c>
      <c r="I18" s="83">
        <v>25.50578118068217</v>
      </c>
      <c r="J18" s="83">
        <v>25.747015710142414</v>
      </c>
      <c r="K18" s="83">
        <v>24.68603520614719</v>
      </c>
      <c r="L18" s="83">
        <v>24.678232355263113</v>
      </c>
      <c r="M18" s="83">
        <v>24.269103043630842</v>
      </c>
      <c r="N18" s="38">
        <v>23.555878770433566</v>
      </c>
      <c r="O18" s="38">
        <v>23.568003269784075</v>
      </c>
      <c r="P18" s="38">
        <v>23.91145164445092</v>
      </c>
      <c r="Q18" s="38">
        <v>23.917012537066835</v>
      </c>
      <c r="R18" s="38">
        <v>24.82429735285871</v>
      </c>
      <c r="S18" s="38">
        <v>25.50295698352643</v>
      </c>
      <c r="T18" s="83">
        <v>25.31625379829628</v>
      </c>
      <c r="U18" s="83">
        <v>25.837787326187172</v>
      </c>
      <c r="V18" s="83">
        <v>24.791526426688247</v>
      </c>
      <c r="W18" s="83">
        <v>25.140364506518235</v>
      </c>
      <c r="X18" s="83">
        <v>25.133858544664093</v>
      </c>
      <c r="Y18" s="83">
        <v>25.202902272952503</v>
      </c>
      <c r="Z18" s="38">
        <v>24.644407149069778</v>
      </c>
      <c r="AA18" s="38">
        <v>24.224827969047684</v>
      </c>
      <c r="AB18" s="38">
        <v>24.190495842248374</v>
      </c>
      <c r="AC18" s="38">
        <v>24.75413431250458</v>
      </c>
      <c r="AD18" s="38">
        <v>25.014788584288393</v>
      </c>
      <c r="AE18" s="38">
        <v>25.16580069500682</v>
      </c>
      <c r="AF18" s="83">
        <v>25.33160373956998</v>
      </c>
      <c r="AG18" s="83">
        <v>25.567093969712325</v>
      </c>
      <c r="AH18" s="83">
        <v>25.085734723257552</v>
      </c>
      <c r="AI18" s="83">
        <v>24.78505905190934</v>
      </c>
      <c r="AJ18" s="83">
        <v>24.806460627376374</v>
      </c>
      <c r="AK18" s="83">
        <v>24.586361251242888</v>
      </c>
      <c r="AL18" s="38">
        <v>24.171664842638695</v>
      </c>
      <c r="AM18" s="38">
        <v>24.090863308856107</v>
      </c>
      <c r="AN18" s="38">
        <v>24.2724671007668</v>
      </c>
      <c r="AO18" s="38">
        <v>24.821506988927393</v>
      </c>
      <c r="AP18" s="38">
        <v>25.015222719999336</v>
      </c>
      <c r="AQ18" s="38">
        <v>25.270965955356584</v>
      </c>
      <c r="AR18" s="83">
        <v>24.37</v>
      </c>
      <c r="AS18" s="83">
        <v>24.15</v>
      </c>
      <c r="AT18" s="83">
        <v>24</v>
      </c>
      <c r="AU18" s="83">
        <v>23.78</v>
      </c>
      <c r="AV18" s="83">
        <v>23.44</v>
      </c>
      <c r="AW18" s="83">
        <v>23.5</v>
      </c>
      <c r="AX18" s="83">
        <v>23.318380517373335</v>
      </c>
      <c r="AY18" s="83">
        <v>23.32674568470032</v>
      </c>
      <c r="AZ18" s="83">
        <v>23.411123501284106</v>
      </c>
      <c r="BA18" s="83">
        <v>25.832427741821128</v>
      </c>
      <c r="BB18" s="83">
        <v>25.883799372353828</v>
      </c>
      <c r="BC18" s="83">
        <v>25.888395646646373</v>
      </c>
      <c r="BD18" s="83">
        <v>25.80095741125123</v>
      </c>
      <c r="BE18" s="83">
        <v>25.87495842447119</v>
      </c>
      <c r="BF18" s="83">
        <v>25.825575271324734</v>
      </c>
      <c r="BG18" s="83">
        <v>25.789699789127063</v>
      </c>
      <c r="BH18" s="83">
        <v>25.1428679641656</v>
      </c>
      <c r="BI18" s="83">
        <v>24.036245189070453</v>
      </c>
      <c r="BJ18" s="83">
        <v>23.83572801862492</v>
      </c>
      <c r="BK18" s="83">
        <v>23.810414864146537</v>
      </c>
      <c r="BL18" s="83">
        <v>23.90925199543392</v>
      </c>
      <c r="BM18" s="83">
        <v>25.216694938990447</v>
      </c>
      <c r="BN18" s="83">
        <v>25.086692551446927</v>
      </c>
      <c r="BO18" s="83">
        <v>25.059417761239978</v>
      </c>
      <c r="BP18" s="83">
        <v>24.912828275534814</v>
      </c>
      <c r="BQ18" s="83">
        <v>24.980998595125836</v>
      </c>
      <c r="BR18" s="83">
        <v>25.002723293837015</v>
      </c>
      <c r="BS18" s="83">
        <v>24.26212474578877</v>
      </c>
      <c r="BT18" s="83">
        <v>23.20301262317206</v>
      </c>
      <c r="BU18" s="83">
        <v>23.154545326244776</v>
      </c>
      <c r="BV18" s="83">
        <v>22.351271395465798</v>
      </c>
      <c r="BW18" s="83">
        <v>22.428647571176388</v>
      </c>
      <c r="BX18" s="83">
        <v>22.85355548745778</v>
      </c>
      <c r="BY18" s="83">
        <v>23.350720847349706</v>
      </c>
      <c r="BZ18" s="83">
        <v>23.43129843384431</v>
      </c>
      <c r="CA18" s="83">
        <v>24.250560875679607</v>
      </c>
      <c r="CB18" s="83">
        <v>24.348463383688106</v>
      </c>
      <c r="CC18" s="83">
        <v>24.223991269522216</v>
      </c>
      <c r="CD18" s="83">
        <v>23.851862038704326</v>
      </c>
      <c r="CE18" s="83">
        <v>23.75310225090295</v>
      </c>
      <c r="CF18" s="83">
        <v>23.79590583512836</v>
      </c>
      <c r="CG18" s="83">
        <v>23.903391047585</v>
      </c>
      <c r="CH18" s="192"/>
    </row>
    <row r="19" spans="1:86" ht="17.25" customHeight="1">
      <c r="A19" s="39" t="s">
        <v>3</v>
      </c>
      <c r="B19" s="38">
        <v>33.82733134689697</v>
      </c>
      <c r="C19" s="38">
        <v>32.73333851776965</v>
      </c>
      <c r="D19" s="38">
        <v>33.8342981186686</v>
      </c>
      <c r="E19" s="38">
        <v>32.670208463567924</v>
      </c>
      <c r="F19" s="38">
        <v>32.51032538267106</v>
      </c>
      <c r="G19" s="38">
        <v>31.96921658945498</v>
      </c>
      <c r="H19" s="83">
        <v>31.785199728277885</v>
      </c>
      <c r="I19" s="83">
        <v>32.13304364252338</v>
      </c>
      <c r="J19" s="83">
        <v>31.405749272202456</v>
      </c>
      <c r="K19" s="83">
        <v>31.701150644444265</v>
      </c>
      <c r="L19" s="83">
        <v>32.51728306554773</v>
      </c>
      <c r="M19" s="83">
        <v>33.01617157582377</v>
      </c>
      <c r="N19" s="38">
        <v>33.80187632038563</v>
      </c>
      <c r="O19" s="38">
        <v>35.31344041031833</v>
      </c>
      <c r="P19" s="38">
        <v>35.43392777849971</v>
      </c>
      <c r="Q19" s="38">
        <v>34.23301712211598</v>
      </c>
      <c r="R19" s="38">
        <v>36.03601440513216</v>
      </c>
      <c r="S19" s="38">
        <v>36.310898908043235</v>
      </c>
      <c r="T19" s="83">
        <v>37.28860127279345</v>
      </c>
      <c r="U19" s="83">
        <v>37.48317622029088</v>
      </c>
      <c r="V19" s="83">
        <v>37.61278049889526</v>
      </c>
      <c r="W19" s="83">
        <v>38.22621767807081</v>
      </c>
      <c r="X19" s="83">
        <v>38.78446584985277</v>
      </c>
      <c r="Y19" s="83">
        <v>38.72763856542404</v>
      </c>
      <c r="Z19" s="38">
        <v>39.668910672659095</v>
      </c>
      <c r="AA19" s="38">
        <v>33.497812047185825</v>
      </c>
      <c r="AB19" s="38">
        <v>32.93799391888775</v>
      </c>
      <c r="AC19" s="38">
        <v>32.78254205304662</v>
      </c>
      <c r="AD19" s="38">
        <v>32.2613708637076</v>
      </c>
      <c r="AE19" s="38">
        <v>32.69991776440619</v>
      </c>
      <c r="AF19" s="83">
        <v>33.060052917271435</v>
      </c>
      <c r="AG19" s="83">
        <v>33.96388890841372</v>
      </c>
      <c r="AH19" s="83">
        <v>33.92441581657632</v>
      </c>
      <c r="AI19" s="83">
        <v>34.369260486047146</v>
      </c>
      <c r="AJ19" s="83">
        <v>34.469042778858054</v>
      </c>
      <c r="AK19" s="83">
        <v>35.03867097758138</v>
      </c>
      <c r="AL19" s="38">
        <v>34.59348056553412</v>
      </c>
      <c r="AM19" s="38">
        <v>32.89151493279897</v>
      </c>
      <c r="AN19" s="38">
        <v>31.832557103336274</v>
      </c>
      <c r="AO19" s="38">
        <v>31.539376902060923</v>
      </c>
      <c r="AP19" s="38">
        <v>32.10541976937049</v>
      </c>
      <c r="AQ19" s="38">
        <v>32.180421190782354</v>
      </c>
      <c r="AR19" s="83">
        <v>32.79</v>
      </c>
      <c r="AS19" s="83">
        <v>32.85</v>
      </c>
      <c r="AT19" s="83">
        <v>31.82</v>
      </c>
      <c r="AU19" s="83">
        <v>31.08</v>
      </c>
      <c r="AV19" s="83">
        <v>30.97</v>
      </c>
      <c r="AW19" s="83">
        <v>31.3</v>
      </c>
      <c r="AX19" s="83">
        <v>31.72327805062491</v>
      </c>
      <c r="AY19" s="83">
        <v>30.549641994610184</v>
      </c>
      <c r="AZ19" s="83">
        <v>30.364941784080347</v>
      </c>
      <c r="BA19" s="83">
        <v>30.664413114970284</v>
      </c>
      <c r="BB19" s="83">
        <v>30.707632967859084</v>
      </c>
      <c r="BC19" s="83">
        <v>30.724769703868564</v>
      </c>
      <c r="BD19" s="83">
        <v>30.73685199451838</v>
      </c>
      <c r="BE19" s="83">
        <v>30.81938500491021</v>
      </c>
      <c r="BF19" s="83">
        <v>31.422650225999526</v>
      </c>
      <c r="BG19" s="83">
        <v>31.840207397582372</v>
      </c>
      <c r="BH19" s="83">
        <v>31.40798868478533</v>
      </c>
      <c r="BI19" s="83">
        <v>30.406931190356605</v>
      </c>
      <c r="BJ19" s="83">
        <v>29.81654928340275</v>
      </c>
      <c r="BK19" s="83">
        <v>29.522212860927493</v>
      </c>
      <c r="BL19" s="83">
        <v>30.59250913516677</v>
      </c>
      <c r="BM19" s="83">
        <v>31.090403958039175</v>
      </c>
      <c r="BN19" s="83">
        <v>30.658120558706965</v>
      </c>
      <c r="BO19" s="83">
        <v>30.72896984935518</v>
      </c>
      <c r="BP19" s="83">
        <v>30.982399878170185</v>
      </c>
      <c r="BQ19" s="83">
        <v>31.090125814252612</v>
      </c>
      <c r="BR19" s="83">
        <v>31.763017532861948</v>
      </c>
      <c r="BS19" s="83">
        <v>31.322674651776623</v>
      </c>
      <c r="BT19" s="83">
        <v>31.335012398615063</v>
      </c>
      <c r="BU19" s="83">
        <v>31.522364844317195</v>
      </c>
      <c r="BV19" s="83">
        <v>32.92523255720157</v>
      </c>
      <c r="BW19" s="83">
        <v>33.04400765422932</v>
      </c>
      <c r="BX19" s="83">
        <v>33.81656852157544</v>
      </c>
      <c r="BY19" s="83">
        <v>33.69181522631506</v>
      </c>
      <c r="BZ19" s="83">
        <v>34.54614027843521</v>
      </c>
      <c r="CA19" s="83">
        <v>34.74596325984733</v>
      </c>
      <c r="CB19" s="83">
        <v>35.07143193873436</v>
      </c>
      <c r="CC19" s="83">
        <v>35.56054593200917</v>
      </c>
      <c r="CD19" s="83">
        <v>35.673806860016086</v>
      </c>
      <c r="CE19" s="83">
        <v>35.28893631579899</v>
      </c>
      <c r="CF19" s="83">
        <v>34.63378431278032</v>
      </c>
      <c r="CG19" s="83">
        <v>33.648050909719515</v>
      </c>
      <c r="CH19" s="192"/>
    </row>
    <row r="20" spans="1:86" ht="17.25" customHeight="1">
      <c r="A20" s="39" t="s">
        <v>4</v>
      </c>
      <c r="B20" s="38">
        <v>32.40781402190993</v>
      </c>
      <c r="C20" s="38">
        <v>31.6082702540658</v>
      </c>
      <c r="D20" s="38">
        <v>31.612276726448158</v>
      </c>
      <c r="E20" s="38">
        <v>32.34210592198911</v>
      </c>
      <c r="F20" s="38">
        <v>32.376253041267965</v>
      </c>
      <c r="G20" s="38">
        <v>32.37140437487345</v>
      </c>
      <c r="H20" s="83">
        <v>32.79630392528658</v>
      </c>
      <c r="I20" s="83">
        <v>32.84900764028169</v>
      </c>
      <c r="J20" s="83">
        <v>32.93146665757341</v>
      </c>
      <c r="K20" s="83">
        <v>32.70207074548085</v>
      </c>
      <c r="L20" s="83">
        <v>32.705245465277116</v>
      </c>
      <c r="M20" s="83">
        <v>32.99820428246075</v>
      </c>
      <c r="N20" s="38">
        <v>32.76893172289623</v>
      </c>
      <c r="O20" s="38">
        <v>33.3141022213017</v>
      </c>
      <c r="P20" s="38">
        <v>34.07834739169602</v>
      </c>
      <c r="Q20" s="38">
        <v>33.510587021634066</v>
      </c>
      <c r="R20" s="38">
        <v>34.10561596497849</v>
      </c>
      <c r="S20" s="38">
        <v>34.22173016968514</v>
      </c>
      <c r="T20" s="83">
        <v>36.12122334154903</v>
      </c>
      <c r="U20" s="83">
        <v>36.67024042333434</v>
      </c>
      <c r="V20" s="83">
        <v>36.5721691880261</v>
      </c>
      <c r="W20" s="83">
        <v>36.79825916230926</v>
      </c>
      <c r="X20" s="83">
        <v>38.38628447338019</v>
      </c>
      <c r="Y20" s="83">
        <v>38.11055908882782</v>
      </c>
      <c r="Z20" s="38">
        <v>36.90963115406686</v>
      </c>
      <c r="AA20" s="38">
        <v>33.896534543059005</v>
      </c>
      <c r="AB20" s="38">
        <v>33.99471077130667</v>
      </c>
      <c r="AC20" s="38">
        <v>34.4705082748036</v>
      </c>
      <c r="AD20" s="38">
        <v>34.716679131245</v>
      </c>
      <c r="AE20" s="38">
        <v>34.57647435426744</v>
      </c>
      <c r="AF20" s="83">
        <v>34.860365664959794</v>
      </c>
      <c r="AG20" s="83">
        <v>35.036702674405404</v>
      </c>
      <c r="AH20" s="83">
        <v>35.08521452760359</v>
      </c>
      <c r="AI20" s="83">
        <v>34.82226010682801</v>
      </c>
      <c r="AJ20" s="83">
        <v>35.10999946357038</v>
      </c>
      <c r="AK20" s="83">
        <v>34.743964672495196</v>
      </c>
      <c r="AL20" s="38">
        <v>35.68459563254912</v>
      </c>
      <c r="AM20" s="38">
        <v>35.50601364779494</v>
      </c>
      <c r="AN20" s="38">
        <v>35.05070649875257</v>
      </c>
      <c r="AO20" s="38">
        <v>34.605439684201016</v>
      </c>
      <c r="AP20" s="38">
        <v>34.60185805561124</v>
      </c>
      <c r="AQ20" s="38">
        <v>34.62601704260791</v>
      </c>
      <c r="AR20" s="83">
        <v>33.97</v>
      </c>
      <c r="AS20" s="83">
        <v>33.97</v>
      </c>
      <c r="AT20" s="83">
        <v>33.94</v>
      </c>
      <c r="AU20" s="83">
        <v>33.85</v>
      </c>
      <c r="AV20" s="83">
        <v>33.8</v>
      </c>
      <c r="AW20" s="83">
        <v>33.87</v>
      </c>
      <c r="AX20" s="83">
        <v>33.3717163817573</v>
      </c>
      <c r="AY20" s="83">
        <v>33.34939817202775</v>
      </c>
      <c r="AZ20" s="83">
        <v>34.346068218389966</v>
      </c>
      <c r="BA20" s="83">
        <v>34.491389785633864</v>
      </c>
      <c r="BB20" s="83">
        <v>34.54133824794028</v>
      </c>
      <c r="BC20" s="83">
        <v>34.61945539505216</v>
      </c>
      <c r="BD20" s="83">
        <v>34.11862616114094</v>
      </c>
      <c r="BE20" s="83">
        <v>34.10026567578329</v>
      </c>
      <c r="BF20" s="83">
        <v>34.02608622349164</v>
      </c>
      <c r="BG20" s="83">
        <v>34.11036863142719</v>
      </c>
      <c r="BH20" s="83">
        <v>34.105456932135034</v>
      </c>
      <c r="BI20" s="83">
        <v>34.02924307707967</v>
      </c>
      <c r="BJ20" s="83">
        <v>33.890311082351296</v>
      </c>
      <c r="BK20" s="83">
        <v>33.89566942022706</v>
      </c>
      <c r="BL20" s="83">
        <v>34.07237350075822</v>
      </c>
      <c r="BM20" s="83">
        <v>34.11638978110419</v>
      </c>
      <c r="BN20" s="83">
        <v>33.79904492875235</v>
      </c>
      <c r="BO20" s="83">
        <v>33.99292693486367</v>
      </c>
      <c r="BP20" s="83">
        <v>32.17085535640284</v>
      </c>
      <c r="BQ20" s="83">
        <v>32.90765714983511</v>
      </c>
      <c r="BR20" s="83">
        <v>32.6603397941549</v>
      </c>
      <c r="BS20" s="83">
        <v>33.63119248183657</v>
      </c>
      <c r="BT20" s="83">
        <v>34.01677422905878</v>
      </c>
      <c r="BU20" s="83">
        <v>33.721952817963405</v>
      </c>
      <c r="BV20" s="83">
        <v>34.67704286655342</v>
      </c>
      <c r="BW20" s="83">
        <v>35.0794100311365</v>
      </c>
      <c r="BX20" s="83">
        <v>35.75423508570627</v>
      </c>
      <c r="BY20" s="83">
        <v>34.94309733298013</v>
      </c>
      <c r="BZ20" s="83">
        <v>35.13036791907854</v>
      </c>
      <c r="CA20" s="83">
        <v>35.2088523483894</v>
      </c>
      <c r="CB20" s="83">
        <v>36.64576633025457</v>
      </c>
      <c r="CC20" s="83">
        <v>36.5706353923184</v>
      </c>
      <c r="CD20" s="83">
        <v>36.57011630999888</v>
      </c>
      <c r="CE20" s="83">
        <v>35.09156961173971</v>
      </c>
      <c r="CF20" s="83">
        <v>35.11037592166592</v>
      </c>
      <c r="CG20" s="83">
        <v>35.130359674470505</v>
      </c>
      <c r="CH20" s="192"/>
    </row>
    <row r="21" spans="1:86" ht="17.25" customHeight="1">
      <c r="A21" s="39" t="s">
        <v>62</v>
      </c>
      <c r="B21" s="38">
        <v>50.712184399179506</v>
      </c>
      <c r="C21" s="38">
        <v>49.46400220674706</v>
      </c>
      <c r="D21" s="38">
        <v>48.70697570711661</v>
      </c>
      <c r="E21" s="38">
        <v>47.16821743909558</v>
      </c>
      <c r="F21" s="38">
        <v>47.02872047729118</v>
      </c>
      <c r="G21" s="38">
        <v>47.89761816344586</v>
      </c>
      <c r="H21" s="83">
        <v>47.540672716243634</v>
      </c>
      <c r="I21" s="83">
        <v>47.58453635578023</v>
      </c>
      <c r="J21" s="83">
        <v>47.85688528975165</v>
      </c>
      <c r="K21" s="83">
        <v>49.95039815332283</v>
      </c>
      <c r="L21" s="83">
        <v>51.66761133852956</v>
      </c>
      <c r="M21" s="83">
        <v>52.56013151697876</v>
      </c>
      <c r="N21" s="38">
        <v>55.592882453086965</v>
      </c>
      <c r="O21" s="38">
        <v>58.77086740810192</v>
      </c>
      <c r="P21" s="38">
        <v>62.55269697380068</v>
      </c>
      <c r="Q21" s="38">
        <v>59.911071053577146</v>
      </c>
      <c r="R21" s="38">
        <v>63.91058557995194</v>
      </c>
      <c r="S21" s="38">
        <v>67.49040350548218</v>
      </c>
      <c r="T21" s="83">
        <v>66.02142827337754</v>
      </c>
      <c r="U21" s="83">
        <v>64.5784041622507</v>
      </c>
      <c r="V21" s="83">
        <v>67.29022648146272</v>
      </c>
      <c r="W21" s="83">
        <v>65.34701628148844</v>
      </c>
      <c r="X21" s="83">
        <v>64.66770405973102</v>
      </c>
      <c r="Y21" s="83">
        <v>63.927794112386</v>
      </c>
      <c r="Z21" s="38">
        <v>63.49228347306042</v>
      </c>
      <c r="AA21" s="38">
        <v>64.61924900543843</v>
      </c>
      <c r="AB21" s="38">
        <v>65.10835892970867</v>
      </c>
      <c r="AC21" s="38">
        <v>64.6493115436842</v>
      </c>
      <c r="AD21" s="38">
        <v>65.25002625274175</v>
      </c>
      <c r="AE21" s="38">
        <v>65.7613027932517</v>
      </c>
      <c r="AF21" s="83">
        <v>65.67918222063378</v>
      </c>
      <c r="AG21" s="83">
        <v>66.9982150075896</v>
      </c>
      <c r="AH21" s="83">
        <v>66.99559626689188</v>
      </c>
      <c r="AI21" s="83">
        <v>67.85656041346738</v>
      </c>
      <c r="AJ21" s="83">
        <v>68.79241214584908</v>
      </c>
      <c r="AK21" s="83">
        <v>68.08874418708342</v>
      </c>
      <c r="AL21" s="38">
        <v>68.43903164734596</v>
      </c>
      <c r="AM21" s="38">
        <v>67.81631093385853</v>
      </c>
      <c r="AN21" s="38">
        <v>67.21246919430041</v>
      </c>
      <c r="AO21" s="38">
        <v>66.62432244271346</v>
      </c>
      <c r="AP21" s="38">
        <v>64.93181511458191</v>
      </c>
      <c r="AQ21" s="38">
        <v>64.24722352374911</v>
      </c>
      <c r="AR21" s="83">
        <v>63.97</v>
      </c>
      <c r="AS21" s="83">
        <v>63.34</v>
      </c>
      <c r="AT21" s="83">
        <v>62.41</v>
      </c>
      <c r="AU21" s="83">
        <v>60.98</v>
      </c>
      <c r="AV21" s="83">
        <v>56.79</v>
      </c>
      <c r="AW21" s="83">
        <v>56.52</v>
      </c>
      <c r="AX21" s="83">
        <v>53.92886475615113</v>
      </c>
      <c r="AY21" s="83">
        <v>53.97126564478619</v>
      </c>
      <c r="AZ21" s="83">
        <v>53.94699680552013</v>
      </c>
      <c r="BA21" s="83">
        <v>53.410849423597895</v>
      </c>
      <c r="BB21" s="83">
        <v>52.58520161275953</v>
      </c>
      <c r="BC21" s="83">
        <v>52.468746187175896</v>
      </c>
      <c r="BD21" s="83">
        <v>52.03963415247886</v>
      </c>
      <c r="BE21" s="83">
        <v>51.677876739322315</v>
      </c>
      <c r="BF21" s="83">
        <v>50.711472128814684</v>
      </c>
      <c r="BG21" s="83">
        <v>49.40183565563315</v>
      </c>
      <c r="BH21" s="83">
        <v>49.37653805479263</v>
      </c>
      <c r="BI21" s="83">
        <v>51.96271717118927</v>
      </c>
      <c r="BJ21" s="83">
        <v>51.56387728816767</v>
      </c>
      <c r="BK21" s="83">
        <v>52.182820432978126</v>
      </c>
      <c r="BL21" s="83">
        <v>54.12435704551966</v>
      </c>
      <c r="BM21" s="83">
        <v>54.91239771188261</v>
      </c>
      <c r="BN21" s="83">
        <v>54.21469245710343</v>
      </c>
      <c r="BO21" s="83">
        <v>53.71902972602255</v>
      </c>
      <c r="BP21" s="83">
        <v>52.692260832608476</v>
      </c>
      <c r="BQ21" s="83">
        <v>52.79350782417103</v>
      </c>
      <c r="BR21" s="83">
        <v>52.90643135285773</v>
      </c>
      <c r="BS21" s="83">
        <v>52.40289786337043</v>
      </c>
      <c r="BT21" s="83">
        <v>53.858616529520376</v>
      </c>
      <c r="BU21" s="83">
        <v>53.47664771372608</v>
      </c>
      <c r="BV21" s="83">
        <v>54.631525554167595</v>
      </c>
      <c r="BW21" s="83">
        <v>54.58855563464723</v>
      </c>
      <c r="BX21" s="83">
        <v>53.969405119532766</v>
      </c>
      <c r="BY21" s="83">
        <v>53.75406174688242</v>
      </c>
      <c r="BZ21" s="83">
        <v>54.36252665814657</v>
      </c>
      <c r="CA21" s="83">
        <v>54.45714400763634</v>
      </c>
      <c r="CB21" s="83">
        <v>55.346120937442365</v>
      </c>
      <c r="CC21" s="83">
        <v>55.56949543616747</v>
      </c>
      <c r="CD21" s="83">
        <v>55.88977528909527</v>
      </c>
      <c r="CE21" s="83">
        <v>56.52745148584594</v>
      </c>
      <c r="CF21" s="83">
        <v>58.71373096193179</v>
      </c>
      <c r="CG21" s="83">
        <v>59.85191382555593</v>
      </c>
      <c r="CH21" s="192"/>
    </row>
    <row r="22" spans="1:73" ht="15">
      <c r="A22" s="41" t="s">
        <v>54</v>
      </c>
      <c r="B22" s="41"/>
      <c r="C22" s="41"/>
      <c r="D22" s="41"/>
      <c r="E22" s="41"/>
      <c r="F22" s="41"/>
      <c r="G22" s="41"/>
      <c r="H22" s="41"/>
      <c r="I22" s="41"/>
      <c r="J22" s="41"/>
      <c r="K22" s="41"/>
      <c r="L22" s="41"/>
      <c r="M22" s="41"/>
      <c r="N22" s="40"/>
      <c r="O22" s="40"/>
      <c r="P22" s="40"/>
      <c r="Q22" s="40"/>
      <c r="R22" s="40"/>
      <c r="S22" s="40"/>
      <c r="T22" s="40"/>
      <c r="U22" s="40"/>
      <c r="V22" s="40"/>
      <c r="W22" s="40"/>
      <c r="X22" s="40"/>
      <c r="Y22" s="40"/>
      <c r="Z22" s="40"/>
      <c r="AA22" s="40"/>
      <c r="AB22" s="40"/>
      <c r="AC22" s="40"/>
      <c r="AD22" s="40"/>
      <c r="AE22" s="40"/>
      <c r="AF22" s="40"/>
      <c r="AG22" s="40"/>
      <c r="AH22" s="40"/>
      <c r="AI22" s="40"/>
      <c r="AJ22" s="40"/>
      <c r="AK22" s="40"/>
      <c r="BD22" s="192"/>
      <c r="BE22" s="192"/>
      <c r="BF22" s="192"/>
      <c r="BG22" s="192"/>
      <c r="BH22" s="192"/>
      <c r="BS22" s="133"/>
      <c r="BT22" s="133"/>
      <c r="BU22" s="133"/>
    </row>
    <row r="23" spans="1:73" ht="15">
      <c r="A23" s="42" t="s">
        <v>15</v>
      </c>
      <c r="B23" s="42"/>
      <c r="C23" s="42"/>
      <c r="D23" s="42"/>
      <c r="E23" s="42"/>
      <c r="F23" s="42"/>
      <c r="G23" s="42"/>
      <c r="H23" s="42"/>
      <c r="I23" s="42"/>
      <c r="J23" s="42"/>
      <c r="K23" s="42"/>
      <c r="L23" s="42"/>
      <c r="M23" s="42"/>
      <c r="N23" s="40"/>
      <c r="O23" s="40"/>
      <c r="P23" s="40"/>
      <c r="Q23" s="40"/>
      <c r="R23" s="40"/>
      <c r="S23" s="40"/>
      <c r="T23" s="40"/>
      <c r="U23" s="40"/>
      <c r="V23" s="40"/>
      <c r="W23" s="40"/>
      <c r="X23" s="40"/>
      <c r="Y23" s="40"/>
      <c r="Z23" s="40"/>
      <c r="AA23" s="40"/>
      <c r="AB23" s="40"/>
      <c r="AC23" s="40"/>
      <c r="AD23" s="40"/>
      <c r="AE23" s="40"/>
      <c r="AF23" s="40"/>
      <c r="AG23" s="40"/>
      <c r="AH23" s="40"/>
      <c r="AI23" s="40"/>
      <c r="AJ23" s="40"/>
      <c r="AK23" s="40"/>
      <c r="BC23" s="192"/>
      <c r="BD23" s="192"/>
      <c r="BE23" s="192"/>
      <c r="BF23" s="192"/>
      <c r="BG23" s="192"/>
      <c r="BH23" s="192"/>
      <c r="BS23" s="133"/>
      <c r="BT23" s="133"/>
      <c r="BU23" s="133"/>
    </row>
    <row r="24" spans="1:60" ht="15">
      <c r="A24" s="41" t="s">
        <v>273</v>
      </c>
      <c r="B24" s="41"/>
      <c r="C24" s="41"/>
      <c r="D24" s="41"/>
      <c r="E24" s="41"/>
      <c r="F24" s="41"/>
      <c r="G24" s="41"/>
      <c r="H24" s="41"/>
      <c r="I24" s="41"/>
      <c r="J24" s="41"/>
      <c r="K24" s="41"/>
      <c r="L24" s="41"/>
      <c r="M24" s="41"/>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Y24" s="180"/>
      <c r="AZ24" s="180"/>
      <c r="BA24" s="180"/>
      <c r="BB24" s="180"/>
      <c r="BC24" s="192"/>
      <c r="BD24" s="192"/>
      <c r="BE24" s="192"/>
      <c r="BF24" s="192"/>
      <c r="BG24" s="192"/>
      <c r="BH24" s="192"/>
    </row>
    <row r="25" spans="1:59" ht="15">
      <c r="A25" s="41" t="s">
        <v>64</v>
      </c>
      <c r="B25" s="41"/>
      <c r="C25" s="41"/>
      <c r="D25" s="41"/>
      <c r="E25" s="41"/>
      <c r="F25" s="41"/>
      <c r="G25" s="41"/>
      <c r="H25" s="41"/>
      <c r="I25" s="41"/>
      <c r="J25" s="41"/>
      <c r="K25" s="41"/>
      <c r="L25" s="41"/>
      <c r="M25" s="41"/>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W25" s="180"/>
      <c r="AY25" s="180"/>
      <c r="AZ25" s="180"/>
      <c r="BB25" s="192"/>
      <c r="BC25" s="192"/>
      <c r="BD25" s="180"/>
      <c r="BE25" s="192"/>
      <c r="BF25" s="192"/>
      <c r="BG25" s="192"/>
    </row>
    <row r="26" spans="14:55" ht="15" customHeight="1">
      <c r="N26" s="2"/>
      <c r="O26" s="2"/>
      <c r="P26" s="2"/>
      <c r="Q26" s="2"/>
      <c r="R26" s="2"/>
      <c r="S26" s="2"/>
      <c r="T26" s="2"/>
      <c r="U26" s="2"/>
      <c r="V26" s="2"/>
      <c r="W26" s="2"/>
      <c r="X26" s="2"/>
      <c r="Y26" s="2"/>
      <c r="Z26" s="2"/>
      <c r="AA26" s="2"/>
      <c r="AB26" s="2"/>
      <c r="AC26" s="2"/>
      <c r="AD26" s="2"/>
      <c r="AE26" s="2"/>
      <c r="AF26" s="2"/>
      <c r="AG26" s="2"/>
      <c r="AH26" s="2"/>
      <c r="AI26" s="2"/>
      <c r="AJ26" s="2"/>
      <c r="AK26" s="2"/>
      <c r="AW26" s="180"/>
      <c r="AY26" s="180"/>
      <c r="AZ26" s="180"/>
      <c r="BC26" s="193"/>
    </row>
    <row r="27" spans="49:55" ht="15">
      <c r="AW27" s="180"/>
      <c r="AY27" s="180"/>
      <c r="AZ27" s="180"/>
      <c r="BA27" s="180"/>
      <c r="BC27" s="193"/>
    </row>
    <row r="28" spans="46:55" ht="15">
      <c r="AT28" s="180"/>
      <c r="AU28" s="180"/>
      <c r="AV28" s="180"/>
      <c r="AW28" s="180"/>
      <c r="AX28" s="180"/>
      <c r="AY28" s="180"/>
      <c r="AZ28" s="180"/>
      <c r="BC28" s="193"/>
    </row>
    <row r="29" spans="46:52" ht="15">
      <c r="AT29" s="180"/>
      <c r="AU29" s="180"/>
      <c r="AV29" s="180"/>
      <c r="AW29" s="180"/>
      <c r="AX29" s="180"/>
      <c r="AY29" s="180"/>
      <c r="AZ29" s="180"/>
    </row>
    <row r="30" spans="46:52" ht="15">
      <c r="AT30" s="180"/>
      <c r="AU30" s="180"/>
      <c r="AV30" s="180"/>
      <c r="AW30" s="180"/>
      <c r="AX30" s="180"/>
      <c r="AY30" s="180"/>
      <c r="AZ30" s="180"/>
    </row>
    <row r="31" spans="46:59" ht="15">
      <c r="AT31" s="180"/>
      <c r="AU31" s="180"/>
      <c r="AV31" s="180"/>
      <c r="AW31" s="180"/>
      <c r="AY31" s="180"/>
      <c r="AZ31" s="180"/>
      <c r="BA31" s="192"/>
      <c r="BB31" s="192"/>
      <c r="BC31" s="180"/>
      <c r="BD31" s="192"/>
      <c r="BE31" s="192"/>
      <c r="BF31" s="192"/>
      <c r="BG31" s="194"/>
    </row>
    <row r="32" spans="46:60" ht="15">
      <c r="AT32" s="180"/>
      <c r="AU32" s="180"/>
      <c r="AV32" s="180"/>
      <c r="AW32" s="180"/>
      <c r="AY32" s="180"/>
      <c r="AZ32" s="180"/>
      <c r="BB32" s="194"/>
      <c r="BC32" s="194"/>
      <c r="BD32" s="194"/>
      <c r="BE32" s="194"/>
      <c r="BF32" s="194"/>
      <c r="BG32" s="194"/>
      <c r="BH32" s="193"/>
    </row>
    <row r="33" spans="46:60" ht="15">
      <c r="AT33" s="180"/>
      <c r="AW33" s="180"/>
      <c r="AY33" s="180"/>
      <c r="AZ33" s="180"/>
      <c r="BB33" s="194"/>
      <c r="BC33" s="194"/>
      <c r="BD33" s="194"/>
      <c r="BE33" s="194"/>
      <c r="BF33" s="194"/>
      <c r="BG33" s="194"/>
      <c r="BH33" s="193"/>
    </row>
    <row r="34" spans="51:60" ht="15">
      <c r="AY34" s="180"/>
      <c r="AZ34" s="180"/>
      <c r="BB34" s="194"/>
      <c r="BC34" s="194"/>
      <c r="BD34" s="194"/>
      <c r="BE34" s="194"/>
      <c r="BF34" s="194"/>
      <c r="BG34" s="194"/>
      <c r="BH34" s="193"/>
    </row>
    <row r="35" spans="51:59" ht="15">
      <c r="AY35" s="180"/>
      <c r="AZ35" s="180"/>
      <c r="BB35" s="194"/>
      <c r="BC35" s="194"/>
      <c r="BD35" s="194"/>
      <c r="BE35" s="194"/>
      <c r="BF35" s="194"/>
      <c r="BG35" s="194"/>
    </row>
    <row r="36" spans="54:59" ht="15">
      <c r="BB36" s="194"/>
      <c r="BC36" s="194"/>
      <c r="BD36" s="194"/>
      <c r="BE36" s="194"/>
      <c r="BF36" s="194"/>
      <c r="BG36" s="194"/>
    </row>
    <row r="37" spans="56:75" ht="15">
      <c r="BD37"/>
      <c r="BE37"/>
      <c r="BF37"/>
      <c r="BG37"/>
      <c r="BH37"/>
      <c r="BI37"/>
      <c r="BV37"/>
      <c r="BW37"/>
    </row>
    <row r="38" spans="56:75" ht="15">
      <c r="BD38"/>
      <c r="BE38"/>
      <c r="BF38"/>
      <c r="BG38"/>
      <c r="BH38"/>
      <c r="BI38"/>
      <c r="BV38"/>
      <c r="BW38"/>
    </row>
    <row r="39" spans="56:75" ht="15">
      <c r="BD39"/>
      <c r="BE39"/>
      <c r="BF39"/>
      <c r="BG39"/>
      <c r="BH39"/>
      <c r="BI39"/>
      <c r="BV39"/>
      <c r="BW39"/>
    </row>
    <row r="40" spans="56:75" ht="15">
      <c r="BD40"/>
      <c r="BE40"/>
      <c r="BF40"/>
      <c r="BG40"/>
      <c r="BH40"/>
      <c r="BI40"/>
      <c r="BV40"/>
      <c r="BW40"/>
    </row>
    <row r="41" spans="56:75" ht="15">
      <c r="BD41"/>
      <c r="BE41"/>
      <c r="BF41"/>
      <c r="BG41"/>
      <c r="BH41"/>
      <c r="BI41"/>
      <c r="BV41"/>
      <c r="BW41"/>
    </row>
    <row r="42" spans="56:75" ht="15">
      <c r="BD42"/>
      <c r="BE42"/>
      <c r="BF42"/>
      <c r="BG42"/>
      <c r="BH42"/>
      <c r="BI42"/>
      <c r="BV42"/>
      <c r="BW42"/>
    </row>
    <row r="43" spans="56:75" ht="15">
      <c r="BD43"/>
      <c r="BE43"/>
      <c r="BF43"/>
      <c r="BG43"/>
      <c r="BH43"/>
      <c r="BI43"/>
      <c r="BV43"/>
      <c r="BW43"/>
    </row>
    <row r="44" spans="56:75" ht="15">
      <c r="BD44"/>
      <c r="BE44"/>
      <c r="BF44"/>
      <c r="BG44"/>
      <c r="BH44"/>
      <c r="BI44"/>
      <c r="BV44"/>
      <c r="BW44"/>
    </row>
    <row r="45" spans="56:75" ht="15">
      <c r="BD45"/>
      <c r="BE45"/>
      <c r="BF45"/>
      <c r="BG45"/>
      <c r="BH45"/>
      <c r="BI45"/>
      <c r="BV45"/>
      <c r="BW45"/>
    </row>
  </sheetData>
  <sheetProtection/>
  <mergeCells count="30">
    <mergeCell ref="CB9:CD9"/>
    <mergeCell ref="BM9:BO9"/>
    <mergeCell ref="BP9:BR9"/>
    <mergeCell ref="BJ9:BL9"/>
    <mergeCell ref="AI9:AK9"/>
    <mergeCell ref="AX9:AZ9"/>
    <mergeCell ref="AL9:AN9"/>
    <mergeCell ref="AO9:AQ9"/>
    <mergeCell ref="AR9:AT9"/>
    <mergeCell ref="BY9:CA9"/>
    <mergeCell ref="Q9:S9"/>
    <mergeCell ref="BD9:BF9"/>
    <mergeCell ref="T9:V9"/>
    <mergeCell ref="BG9:BI9"/>
    <mergeCell ref="AY1:BC3"/>
    <mergeCell ref="K9:M9"/>
    <mergeCell ref="BA9:BC9"/>
    <mergeCell ref="AC9:AE9"/>
    <mergeCell ref="AU9:AW9"/>
    <mergeCell ref="AF9:AH9"/>
    <mergeCell ref="CE9:CG9"/>
    <mergeCell ref="BV9:BX9"/>
    <mergeCell ref="BS9:BU9"/>
    <mergeCell ref="A9:A10"/>
    <mergeCell ref="N9:P9"/>
    <mergeCell ref="Z9:AB9"/>
    <mergeCell ref="B9:D9"/>
    <mergeCell ref="W9:Y9"/>
    <mergeCell ref="E9:G9"/>
    <mergeCell ref="H9:J9"/>
  </mergeCells>
  <printOptions/>
  <pageMargins left="0.7" right="0.7" top="0.787401575" bottom="0.787401575" header="0.3" footer="0.3"/>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CM226"/>
  <sheetViews>
    <sheetView showGridLines="0" zoomScale="85" zoomScaleNormal="85"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CK17" sqref="CK17"/>
    </sheetView>
  </sheetViews>
  <sheetFormatPr defaultColWidth="11.421875" defaultRowHeight="15" outlineLevelRow="1" outlineLevelCol="1"/>
  <cols>
    <col min="1" max="1" width="22.421875" style="5" customWidth="1"/>
    <col min="2" max="2" width="8.421875" style="5" customWidth="1"/>
    <col min="3" max="62" width="6.7109375" style="5" hidden="1" customWidth="1" outlineLevel="1"/>
    <col min="63" max="63" width="6.7109375" style="5" customWidth="1" collapsed="1"/>
    <col min="64" max="86" width="6.7109375" style="5" customWidth="1"/>
    <col min="87" max="16384" width="11.421875" style="5" customWidth="1"/>
  </cols>
  <sheetData>
    <row r="1" spans="51:64" ht="12.75" customHeight="1">
      <c r="AY1" s="170"/>
      <c r="AZ1" s="170"/>
      <c r="BA1" s="223" t="s">
        <v>272</v>
      </c>
      <c r="BB1" s="223"/>
      <c r="BC1" s="223"/>
      <c r="BD1" s="223"/>
      <c r="BE1" s="223"/>
      <c r="BF1" s="223"/>
      <c r="BG1" s="223"/>
      <c r="BH1" s="223"/>
      <c r="BI1" s="223"/>
      <c r="BJ1" s="223"/>
      <c r="BK1" s="170"/>
      <c r="BL1" s="170"/>
    </row>
    <row r="2" spans="51:64" ht="12.75" customHeight="1">
      <c r="AY2" s="170"/>
      <c r="AZ2" s="170"/>
      <c r="BA2" s="223"/>
      <c r="BB2" s="223"/>
      <c r="BC2" s="223"/>
      <c r="BD2" s="223"/>
      <c r="BE2" s="223"/>
      <c r="BF2" s="223"/>
      <c r="BG2" s="223"/>
      <c r="BH2" s="223"/>
      <c r="BI2" s="223"/>
      <c r="BJ2" s="223"/>
      <c r="BK2" s="170"/>
      <c r="BL2" s="170"/>
    </row>
    <row r="3" spans="51:64" ht="14.25" customHeight="1">
      <c r="AY3" s="170"/>
      <c r="AZ3" s="170"/>
      <c r="BA3" s="223"/>
      <c r="BB3" s="223"/>
      <c r="BC3" s="223"/>
      <c r="BD3" s="223"/>
      <c r="BE3" s="223"/>
      <c r="BF3" s="223"/>
      <c r="BG3" s="223"/>
      <c r="BH3" s="223"/>
      <c r="BI3" s="223"/>
      <c r="BJ3" s="223"/>
      <c r="BK3" s="170"/>
      <c r="BL3" s="170"/>
    </row>
    <row r="4" spans="51:64" ht="12.75">
      <c r="AY4" s="170"/>
      <c r="AZ4" s="170"/>
      <c r="BA4" s="223"/>
      <c r="BB4" s="223"/>
      <c r="BC4" s="223"/>
      <c r="BD4" s="223"/>
      <c r="BE4" s="223"/>
      <c r="BF4" s="223"/>
      <c r="BG4" s="223"/>
      <c r="BH4" s="223"/>
      <c r="BI4" s="223"/>
      <c r="BJ4" s="223"/>
      <c r="BK4" s="170"/>
      <c r="BL4" s="170"/>
    </row>
    <row r="5" spans="1:38" ht="12.75">
      <c r="A5" s="45" t="s">
        <v>84</v>
      </c>
      <c r="B5" s="44"/>
      <c r="C5" s="44"/>
      <c r="D5" s="44"/>
      <c r="E5" s="44"/>
      <c r="F5" s="44"/>
      <c r="G5" s="44"/>
      <c r="H5" s="44"/>
      <c r="I5" s="44"/>
      <c r="J5" s="44"/>
      <c r="K5" s="44"/>
      <c r="L5" s="44"/>
      <c r="M5" s="44"/>
      <c r="N5" s="44"/>
      <c r="O5" s="44"/>
      <c r="Q5" s="44"/>
      <c r="R5" s="44"/>
      <c r="S5" s="44"/>
      <c r="T5" s="44"/>
      <c r="U5" s="44"/>
      <c r="V5" s="44"/>
      <c r="W5" s="44"/>
      <c r="X5" s="44"/>
      <c r="Y5" s="44"/>
      <c r="Z5" s="44"/>
      <c r="AA5" s="44"/>
      <c r="AB5" s="44"/>
      <c r="AC5" s="44"/>
      <c r="AD5" s="44"/>
      <c r="AE5" s="44"/>
      <c r="AF5" s="44"/>
      <c r="AG5" s="44"/>
      <c r="AH5" s="44"/>
      <c r="AI5" s="44"/>
      <c r="AJ5" s="44"/>
      <c r="AK5" s="44"/>
      <c r="AL5" s="44"/>
    </row>
    <row r="6" spans="1:38" ht="12.75">
      <c r="A6" s="86" t="s">
        <v>83</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row>
    <row r="7" spans="1:38" ht="12.75">
      <c r="A7" s="145" t="s">
        <v>298</v>
      </c>
      <c r="B7" s="44"/>
      <c r="C7" s="44" t="s">
        <v>103</v>
      </c>
      <c r="D7" s="44"/>
      <c r="E7" s="44"/>
      <c r="F7" s="44"/>
      <c r="G7" s="44"/>
      <c r="H7" s="44"/>
      <c r="I7" s="44"/>
      <c r="J7" s="44"/>
      <c r="K7" s="44"/>
      <c r="L7" s="44"/>
      <c r="M7" s="44"/>
      <c r="N7" s="44"/>
      <c r="O7" s="44" t="s">
        <v>104</v>
      </c>
      <c r="Q7" s="44"/>
      <c r="R7" s="44"/>
      <c r="S7" s="44"/>
      <c r="T7" s="44"/>
      <c r="U7" s="44"/>
      <c r="V7" s="44"/>
      <c r="W7" s="44"/>
      <c r="X7" s="44"/>
      <c r="Y7" s="44"/>
      <c r="Z7" s="44"/>
      <c r="AA7" s="145" t="s">
        <v>101</v>
      </c>
      <c r="AB7" s="44"/>
      <c r="AC7" s="44"/>
      <c r="AD7" s="44"/>
      <c r="AE7" s="44"/>
      <c r="AF7" s="44"/>
      <c r="AG7" s="44"/>
      <c r="AH7" s="44"/>
      <c r="AI7" s="44"/>
      <c r="AJ7" s="44"/>
      <c r="AK7" s="44"/>
      <c r="AL7" s="44"/>
    </row>
    <row r="8" spans="1:86" ht="17.25" customHeight="1">
      <c r="A8" s="242"/>
      <c r="B8" s="250" t="s">
        <v>23</v>
      </c>
      <c r="C8" s="233" t="s">
        <v>11</v>
      </c>
      <c r="D8" s="233"/>
      <c r="E8" s="233"/>
      <c r="F8" s="233" t="s">
        <v>12</v>
      </c>
      <c r="G8" s="233"/>
      <c r="H8" s="233"/>
      <c r="I8" s="233" t="s">
        <v>13</v>
      </c>
      <c r="J8" s="233"/>
      <c r="K8" s="233"/>
      <c r="L8" s="233" t="s">
        <v>14</v>
      </c>
      <c r="M8" s="233"/>
      <c r="N8" s="233"/>
      <c r="O8" s="248" t="s">
        <v>70</v>
      </c>
      <c r="P8" s="248"/>
      <c r="Q8" s="248"/>
      <c r="R8" s="233" t="s">
        <v>71</v>
      </c>
      <c r="S8" s="233"/>
      <c r="T8" s="233"/>
      <c r="U8" s="233" t="s">
        <v>72</v>
      </c>
      <c r="V8" s="233"/>
      <c r="W8" s="233"/>
      <c r="X8" s="233" t="s">
        <v>73</v>
      </c>
      <c r="Y8" s="233"/>
      <c r="Z8" s="233"/>
      <c r="AA8" s="248" t="s">
        <v>87</v>
      </c>
      <c r="AB8" s="248"/>
      <c r="AC8" s="248"/>
      <c r="AD8" s="233" t="s">
        <v>88</v>
      </c>
      <c r="AE8" s="233"/>
      <c r="AF8" s="233"/>
      <c r="AG8" s="233" t="s">
        <v>89</v>
      </c>
      <c r="AH8" s="233"/>
      <c r="AI8" s="233"/>
      <c r="AJ8" s="233" t="s">
        <v>90</v>
      </c>
      <c r="AK8" s="233"/>
      <c r="AL8" s="233"/>
      <c r="AM8" s="248" t="s">
        <v>140</v>
      </c>
      <c r="AN8" s="248"/>
      <c r="AO8" s="248"/>
      <c r="AP8" s="233" t="s">
        <v>141</v>
      </c>
      <c r="AQ8" s="233"/>
      <c r="AR8" s="233"/>
      <c r="AS8" s="233" t="s">
        <v>142</v>
      </c>
      <c r="AT8" s="233"/>
      <c r="AU8" s="233"/>
      <c r="AV8" s="233" t="s">
        <v>143</v>
      </c>
      <c r="AW8" s="233"/>
      <c r="AX8" s="233"/>
      <c r="AY8" s="248" t="s">
        <v>226</v>
      </c>
      <c r="AZ8" s="248"/>
      <c r="BA8" s="248"/>
      <c r="BB8" s="233" t="s">
        <v>227</v>
      </c>
      <c r="BC8" s="233"/>
      <c r="BD8" s="233"/>
      <c r="BE8" s="233" t="s">
        <v>228</v>
      </c>
      <c r="BF8" s="233"/>
      <c r="BG8" s="233"/>
      <c r="BH8" s="233" t="s">
        <v>229</v>
      </c>
      <c r="BI8" s="233"/>
      <c r="BJ8" s="233"/>
      <c r="BK8" s="233" t="s">
        <v>266</v>
      </c>
      <c r="BL8" s="233"/>
      <c r="BM8" s="233"/>
      <c r="BN8" s="233" t="s">
        <v>267</v>
      </c>
      <c r="BO8" s="233"/>
      <c r="BP8" s="233"/>
      <c r="BQ8" s="233" t="s">
        <v>268</v>
      </c>
      <c r="BR8" s="233"/>
      <c r="BS8" s="233"/>
      <c r="BT8" s="233" t="s">
        <v>269</v>
      </c>
      <c r="BU8" s="233"/>
      <c r="BV8" s="233"/>
      <c r="BW8" s="233" t="s">
        <v>281</v>
      </c>
      <c r="BX8" s="233"/>
      <c r="BY8" s="233"/>
      <c r="BZ8" s="233" t="s">
        <v>284</v>
      </c>
      <c r="CA8" s="233"/>
      <c r="CB8" s="233"/>
      <c r="CC8" s="233" t="s">
        <v>296</v>
      </c>
      <c r="CD8" s="233"/>
      <c r="CE8" s="233"/>
      <c r="CF8" s="233" t="s">
        <v>297</v>
      </c>
      <c r="CG8" s="233"/>
      <c r="CH8" s="233"/>
    </row>
    <row r="9" spans="1:86" ht="17.25" customHeight="1">
      <c r="A9" s="242"/>
      <c r="B9" s="250"/>
      <c r="C9" s="82">
        <v>40725</v>
      </c>
      <c r="D9" s="82">
        <v>40756</v>
      </c>
      <c r="E9" s="82">
        <v>40787</v>
      </c>
      <c r="F9" s="82">
        <v>40817</v>
      </c>
      <c r="G9" s="82">
        <v>40848</v>
      </c>
      <c r="H9" s="82">
        <v>40878</v>
      </c>
      <c r="I9" s="82">
        <v>40909</v>
      </c>
      <c r="J9" s="82">
        <v>40940</v>
      </c>
      <c r="K9" s="82">
        <v>40969</v>
      </c>
      <c r="L9" s="82">
        <v>41000</v>
      </c>
      <c r="M9" s="82">
        <v>41030</v>
      </c>
      <c r="N9" s="82">
        <v>41061</v>
      </c>
      <c r="O9" s="82">
        <v>40725</v>
      </c>
      <c r="P9" s="82">
        <v>40756</v>
      </c>
      <c r="Q9" s="82">
        <v>40787</v>
      </c>
      <c r="R9" s="82">
        <v>40817</v>
      </c>
      <c r="S9" s="82">
        <v>40848</v>
      </c>
      <c r="T9" s="82">
        <v>40878</v>
      </c>
      <c r="U9" s="82">
        <v>40909</v>
      </c>
      <c r="V9" s="82">
        <v>40940</v>
      </c>
      <c r="W9" s="82">
        <v>40969</v>
      </c>
      <c r="X9" s="82">
        <v>41000</v>
      </c>
      <c r="Y9" s="82">
        <v>41030</v>
      </c>
      <c r="Z9" s="82">
        <v>41061</v>
      </c>
      <c r="AA9" s="82">
        <v>40725</v>
      </c>
      <c r="AB9" s="82">
        <v>40756</v>
      </c>
      <c r="AC9" s="82">
        <v>40787</v>
      </c>
      <c r="AD9" s="82">
        <v>40817</v>
      </c>
      <c r="AE9" s="82">
        <v>40848</v>
      </c>
      <c r="AF9" s="82">
        <v>40878</v>
      </c>
      <c r="AG9" s="82">
        <v>40909</v>
      </c>
      <c r="AH9" s="82">
        <v>40940</v>
      </c>
      <c r="AI9" s="82">
        <v>40969</v>
      </c>
      <c r="AJ9" s="82">
        <v>41000</v>
      </c>
      <c r="AK9" s="82">
        <v>41030</v>
      </c>
      <c r="AL9" s="82">
        <v>41061</v>
      </c>
      <c r="AM9" s="82">
        <v>40725</v>
      </c>
      <c r="AN9" s="82">
        <v>40756</v>
      </c>
      <c r="AO9" s="82">
        <v>40787</v>
      </c>
      <c r="AP9" s="82">
        <v>40817</v>
      </c>
      <c r="AQ9" s="82">
        <v>40848</v>
      </c>
      <c r="AR9" s="82">
        <v>40878</v>
      </c>
      <c r="AS9" s="82">
        <v>40909</v>
      </c>
      <c r="AT9" s="82">
        <v>40940</v>
      </c>
      <c r="AU9" s="82">
        <v>40969</v>
      </c>
      <c r="AV9" s="82">
        <v>41000</v>
      </c>
      <c r="AW9" s="82">
        <v>41030</v>
      </c>
      <c r="AX9" s="82">
        <v>41061</v>
      </c>
      <c r="AY9" s="82">
        <v>40725</v>
      </c>
      <c r="AZ9" s="82">
        <v>40756</v>
      </c>
      <c r="BA9" s="82">
        <v>40787</v>
      </c>
      <c r="BB9" s="82">
        <v>40817</v>
      </c>
      <c r="BC9" s="82">
        <v>40848</v>
      </c>
      <c r="BD9" s="82">
        <v>40878</v>
      </c>
      <c r="BE9" s="82">
        <v>40909</v>
      </c>
      <c r="BF9" s="82">
        <v>40940</v>
      </c>
      <c r="BG9" s="82">
        <v>40969</v>
      </c>
      <c r="BH9" s="82">
        <v>41000</v>
      </c>
      <c r="BI9" s="82">
        <v>41030</v>
      </c>
      <c r="BJ9" s="82">
        <v>41061</v>
      </c>
      <c r="BK9" s="82">
        <v>40725</v>
      </c>
      <c r="BL9" s="82">
        <v>40756</v>
      </c>
      <c r="BM9" s="82">
        <v>40787</v>
      </c>
      <c r="BN9" s="82">
        <v>40817</v>
      </c>
      <c r="BO9" s="82">
        <v>40848</v>
      </c>
      <c r="BP9" s="82">
        <v>40878</v>
      </c>
      <c r="BQ9" s="82">
        <v>40909</v>
      </c>
      <c r="BR9" s="82">
        <v>40940</v>
      </c>
      <c r="BS9" s="82">
        <v>40969</v>
      </c>
      <c r="BT9" s="82">
        <v>41000</v>
      </c>
      <c r="BU9" s="82">
        <v>41030</v>
      </c>
      <c r="BV9" s="82">
        <v>41061</v>
      </c>
      <c r="BW9" s="82">
        <v>41091</v>
      </c>
      <c r="BX9" s="82">
        <v>41122</v>
      </c>
      <c r="BY9" s="82">
        <v>41153</v>
      </c>
      <c r="BZ9" s="82">
        <v>41183</v>
      </c>
      <c r="CA9" s="82">
        <v>41214</v>
      </c>
      <c r="CB9" s="82">
        <v>41244</v>
      </c>
      <c r="CC9" s="82">
        <v>40909</v>
      </c>
      <c r="CD9" s="82">
        <v>40940</v>
      </c>
      <c r="CE9" s="82">
        <v>40969</v>
      </c>
      <c r="CF9" s="82">
        <v>41000</v>
      </c>
      <c r="CG9" s="82">
        <v>41030</v>
      </c>
      <c r="CH9" s="82">
        <v>41061</v>
      </c>
    </row>
    <row r="10" spans="1:86" ht="2.25" customHeight="1">
      <c r="A10" s="43"/>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36"/>
      <c r="CG10" s="36"/>
      <c r="CH10" s="36"/>
    </row>
    <row r="11" spans="1:74" ht="17.25" customHeight="1">
      <c r="A11" s="50" t="s">
        <v>82</v>
      </c>
      <c r="C11" s="44"/>
      <c r="D11" s="44"/>
      <c r="E11" s="44"/>
      <c r="F11" s="44"/>
      <c r="G11" s="44"/>
      <c r="H11" s="44"/>
      <c r="I11" s="44"/>
      <c r="J11" s="44"/>
      <c r="K11" s="44"/>
      <c r="L11" s="44"/>
      <c r="M11" s="44"/>
      <c r="N11" s="44"/>
      <c r="X11" s="44"/>
      <c r="Y11" s="44"/>
      <c r="Z11" s="44"/>
      <c r="AJ11" s="44"/>
      <c r="AK11" s="44"/>
      <c r="AL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row>
    <row r="12" spans="1:86" s="177" customFormat="1" ht="9" customHeight="1">
      <c r="A12" s="176"/>
      <c r="C12" s="178" t="s">
        <v>196</v>
      </c>
      <c r="D12" s="178" t="s">
        <v>197</v>
      </c>
      <c r="E12" s="178" t="s">
        <v>146</v>
      </c>
      <c r="F12" s="178" t="s">
        <v>147</v>
      </c>
      <c r="G12" s="178" t="s">
        <v>148</v>
      </c>
      <c r="H12" s="178" t="s">
        <v>149</v>
      </c>
      <c r="I12" s="178" t="s">
        <v>198</v>
      </c>
      <c r="J12" s="178" t="s">
        <v>151</v>
      </c>
      <c r="K12" s="178" t="s">
        <v>152</v>
      </c>
      <c r="L12" s="178" t="s">
        <v>153</v>
      </c>
      <c r="M12" s="178" t="s">
        <v>154</v>
      </c>
      <c r="N12" s="178" t="s">
        <v>155</v>
      </c>
      <c r="O12" s="178" t="s">
        <v>156</v>
      </c>
      <c r="P12" s="178" t="s">
        <v>157</v>
      </c>
      <c r="Q12" s="178" t="s">
        <v>158</v>
      </c>
      <c r="R12" s="178" t="s">
        <v>159</v>
      </c>
      <c r="S12" s="178" t="s">
        <v>160</v>
      </c>
      <c r="T12" s="178" t="s">
        <v>161</v>
      </c>
      <c r="U12" s="178" t="s">
        <v>199</v>
      </c>
      <c r="V12" s="178" t="s">
        <v>163</v>
      </c>
      <c r="W12" s="178" t="s">
        <v>164</v>
      </c>
      <c r="X12" s="178" t="s">
        <v>165</v>
      </c>
      <c r="Y12" s="178" t="s">
        <v>166</v>
      </c>
      <c r="Z12" s="178" t="s">
        <v>167</v>
      </c>
      <c r="AA12" s="178" t="s">
        <v>168</v>
      </c>
      <c r="AB12" s="178" t="s">
        <v>169</v>
      </c>
      <c r="AC12" s="178" t="s">
        <v>170</v>
      </c>
      <c r="AD12" s="178" t="s">
        <v>171</v>
      </c>
      <c r="AE12" s="178" t="s">
        <v>172</v>
      </c>
      <c r="AF12" s="178" t="s">
        <v>173</v>
      </c>
      <c r="AG12" s="178" t="s">
        <v>200</v>
      </c>
      <c r="AH12" s="178" t="s">
        <v>175</v>
      </c>
      <c r="AI12" s="178" t="s">
        <v>176</v>
      </c>
      <c r="AJ12" s="178" t="s">
        <v>177</v>
      </c>
      <c r="AK12" s="178" t="s">
        <v>178</v>
      </c>
      <c r="AL12" s="178" t="s">
        <v>179</v>
      </c>
      <c r="AM12" s="178" t="s">
        <v>180</v>
      </c>
      <c r="AN12" s="178" t="s">
        <v>181</v>
      </c>
      <c r="AO12" s="178" t="s">
        <v>182</v>
      </c>
      <c r="AP12" s="178" t="s">
        <v>183</v>
      </c>
      <c r="AQ12" s="178" t="s">
        <v>184</v>
      </c>
      <c r="AR12" s="178" t="s">
        <v>185</v>
      </c>
      <c r="AS12" s="178" t="s">
        <v>201</v>
      </c>
      <c r="AT12" s="178" t="s">
        <v>187</v>
      </c>
      <c r="AU12" s="178" t="s">
        <v>188</v>
      </c>
      <c r="AV12" s="178" t="s">
        <v>189</v>
      </c>
      <c r="AW12" s="178" t="s">
        <v>190</v>
      </c>
      <c r="AX12" s="178" t="s">
        <v>191</v>
      </c>
      <c r="AY12" s="178" t="s">
        <v>230</v>
      </c>
      <c r="AZ12" s="178" t="s">
        <v>231</v>
      </c>
      <c r="BA12" s="178" t="s">
        <v>232</v>
      </c>
      <c r="BB12" s="178" t="s">
        <v>233</v>
      </c>
      <c r="BC12" s="178" t="s">
        <v>234</v>
      </c>
      <c r="BD12" s="178" t="s">
        <v>235</v>
      </c>
      <c r="BE12" s="178" t="s">
        <v>236</v>
      </c>
      <c r="BF12" s="178" t="s">
        <v>237</v>
      </c>
      <c r="BG12" s="178" t="s">
        <v>238</v>
      </c>
      <c r="BH12" s="178" t="s">
        <v>239</v>
      </c>
      <c r="BI12" s="178" t="s">
        <v>240</v>
      </c>
      <c r="BJ12" s="178" t="s">
        <v>241</v>
      </c>
      <c r="BK12" s="178" t="s">
        <v>250</v>
      </c>
      <c r="BL12" s="178" t="s">
        <v>251</v>
      </c>
      <c r="BM12" s="178" t="s">
        <v>252</v>
      </c>
      <c r="BN12" s="178" t="s">
        <v>253</v>
      </c>
      <c r="BO12" s="178" t="s">
        <v>254</v>
      </c>
      <c r="BP12" s="178" t="s">
        <v>255</v>
      </c>
      <c r="BQ12" s="178" t="s">
        <v>256</v>
      </c>
      <c r="BR12" s="178" t="s">
        <v>257</v>
      </c>
      <c r="BS12" s="178" t="s">
        <v>258</v>
      </c>
      <c r="BT12" s="207" t="s">
        <v>259</v>
      </c>
      <c r="BU12" s="207" t="s">
        <v>260</v>
      </c>
      <c r="BV12" s="178" t="s">
        <v>261</v>
      </c>
      <c r="BW12" s="207" t="s">
        <v>278</v>
      </c>
      <c r="BX12" s="207" t="s">
        <v>279</v>
      </c>
      <c r="BY12" s="178" t="s">
        <v>280</v>
      </c>
      <c r="BZ12" s="178" t="s">
        <v>285</v>
      </c>
      <c r="CA12" s="178" t="s">
        <v>286</v>
      </c>
      <c r="CB12" s="178" t="s">
        <v>287</v>
      </c>
      <c r="CC12" s="178" t="s">
        <v>290</v>
      </c>
      <c r="CD12" s="178" t="s">
        <v>291</v>
      </c>
      <c r="CE12" s="178" t="s">
        <v>292</v>
      </c>
      <c r="CF12" s="178" t="s">
        <v>293</v>
      </c>
      <c r="CG12" s="178" t="s">
        <v>294</v>
      </c>
      <c r="CH12" s="178" t="s">
        <v>295</v>
      </c>
    </row>
    <row r="13" spans="1:89" ht="17.25" customHeight="1">
      <c r="A13" s="240" t="s">
        <v>57</v>
      </c>
      <c r="B13" s="47" t="s">
        <v>58</v>
      </c>
      <c r="C13" s="38">
        <v>237.4404761904762</v>
      </c>
      <c r="D13" s="38">
        <v>215.22826086956522</v>
      </c>
      <c r="E13" s="38">
        <v>204.6931818181818</v>
      </c>
      <c r="F13" s="38">
        <v>186.85714285714286</v>
      </c>
      <c r="G13" s="38">
        <v>184.72727272727272</v>
      </c>
      <c r="H13" s="38">
        <v>188.29761904761904</v>
      </c>
      <c r="I13" s="38">
        <v>202.66666666666666</v>
      </c>
      <c r="J13" s="38">
        <v>206.4047619047619</v>
      </c>
      <c r="K13" s="38">
        <v>210.5</v>
      </c>
      <c r="L13" s="38">
        <v>215.55263157894737</v>
      </c>
      <c r="M13" s="38">
        <v>210.97619047619048</v>
      </c>
      <c r="N13" s="38">
        <v>211.4404761904762</v>
      </c>
      <c r="O13" s="38">
        <v>246.54545454545453</v>
      </c>
      <c r="P13" s="38">
        <v>255.2608695652174</v>
      </c>
      <c r="Q13" s="38">
        <v>246.9</v>
      </c>
      <c r="R13" s="38">
        <v>242.3</v>
      </c>
      <c r="S13" s="38">
        <v>253.20454545454547</v>
      </c>
      <c r="T13" s="38">
        <v>245.80263157894737</v>
      </c>
      <c r="U13" s="38">
        <v>238.8181818181818</v>
      </c>
      <c r="V13" s="38">
        <v>227.2375</v>
      </c>
      <c r="W13" s="38">
        <v>225.0375</v>
      </c>
      <c r="X13" s="38">
        <v>220.67857142857142</v>
      </c>
      <c r="Y13" s="38">
        <v>218.57608695652175</v>
      </c>
      <c r="Z13" s="38">
        <v>220.925</v>
      </c>
      <c r="AA13" s="38">
        <v>220.30434782608697</v>
      </c>
      <c r="AB13" s="38">
        <v>173.2840909090909</v>
      </c>
      <c r="AC13" s="38">
        <v>169.3452380952381</v>
      </c>
      <c r="AD13" s="38">
        <v>172.95652173913044</v>
      </c>
      <c r="AE13" s="38">
        <v>173.23809523809524</v>
      </c>
      <c r="AF13" s="38">
        <v>175.8</v>
      </c>
      <c r="AG13" s="38">
        <v>172.8409090909091</v>
      </c>
      <c r="AH13" s="38">
        <v>173.225</v>
      </c>
      <c r="AI13" s="38">
        <v>183.13095238095238</v>
      </c>
      <c r="AJ13" s="38">
        <v>186.625</v>
      </c>
      <c r="AK13" s="38">
        <v>179.01136363636363</v>
      </c>
      <c r="AL13" s="38">
        <v>174.5</v>
      </c>
      <c r="AM13" s="38">
        <v>165.95652173913044</v>
      </c>
      <c r="AN13" s="38">
        <v>154.41666666666666</v>
      </c>
      <c r="AO13" s="38">
        <v>141.3181818181818</v>
      </c>
      <c r="AP13" s="38">
        <v>142.75</v>
      </c>
      <c r="AQ13" s="38">
        <v>149.175</v>
      </c>
      <c r="AR13" s="38">
        <v>157.39285714285714</v>
      </c>
      <c r="AS13" s="38">
        <v>158.63095238095238</v>
      </c>
      <c r="AT13" s="38">
        <v>152.4125</v>
      </c>
      <c r="AU13" s="38">
        <v>160.48863636363637</v>
      </c>
      <c r="AV13" s="38">
        <v>162.45</v>
      </c>
      <c r="AW13" s="38">
        <v>154.3375</v>
      </c>
      <c r="AX13" s="38">
        <v>163.8452380952381</v>
      </c>
      <c r="AY13" s="38">
        <v>182.1195652173913</v>
      </c>
      <c r="AZ13" s="38">
        <v>176.53571428571428</v>
      </c>
      <c r="BA13" s="38">
        <v>163.6931818181818</v>
      </c>
      <c r="BB13" s="38">
        <v>163.9431818181818</v>
      </c>
      <c r="BC13" s="38">
        <v>166.22619047619048</v>
      </c>
      <c r="BD13" s="38">
        <v>158.29545454545453</v>
      </c>
      <c r="BE13" s="38">
        <v>156.43</v>
      </c>
      <c r="BF13" s="38">
        <v>148.5</v>
      </c>
      <c r="BG13" s="38">
        <v>152.48</v>
      </c>
      <c r="BH13" s="38">
        <v>157.63095238095238</v>
      </c>
      <c r="BI13" s="38">
        <v>165.72727272727272</v>
      </c>
      <c r="BJ13" s="38">
        <v>180.07954545454547</v>
      </c>
      <c r="BK13" s="38">
        <v>170.38095238095238</v>
      </c>
      <c r="BL13" s="38">
        <v>165.54347826086956</v>
      </c>
      <c r="BM13" s="38">
        <v>161.02272727272728</v>
      </c>
      <c r="BN13" s="38">
        <v>160.58333333333334</v>
      </c>
      <c r="BO13" s="38">
        <v>164.38636363636363</v>
      </c>
      <c r="BP13" s="38">
        <v>165.22619047619048</v>
      </c>
      <c r="BQ13" s="38">
        <v>169.875</v>
      </c>
      <c r="BR13" s="38">
        <v>171.625</v>
      </c>
      <c r="BS13" s="38">
        <v>172.1413043478261</v>
      </c>
      <c r="BT13" s="38">
        <v>171.95833333333334</v>
      </c>
      <c r="BU13" s="38">
        <v>169.60227272727272</v>
      </c>
      <c r="BV13" s="38">
        <v>173</v>
      </c>
      <c r="BW13" s="38">
        <v>167.27380952380952</v>
      </c>
      <c r="BX13" s="38">
        <v>158.84782608695653</v>
      </c>
      <c r="BY13" s="38">
        <v>157.14285714285714</v>
      </c>
      <c r="BZ13" s="38">
        <v>154.9090909090909</v>
      </c>
      <c r="CA13" s="38">
        <v>153.10526315789474</v>
      </c>
      <c r="CB13" s="38">
        <v>155.58333333333334</v>
      </c>
      <c r="CC13" s="38">
        <v>153.76136363636363</v>
      </c>
      <c r="CD13" s="38">
        <v>153.6625</v>
      </c>
      <c r="CE13" s="38">
        <v>162.4047619047619</v>
      </c>
      <c r="CF13" s="38">
        <v>164.9125</v>
      </c>
      <c r="CG13" s="38">
        <v>168.11363636363637</v>
      </c>
      <c r="CH13" s="38">
        <v>164.91666666666666</v>
      </c>
      <c r="CJ13" s="193"/>
      <c r="CK13" s="215"/>
    </row>
    <row r="14" spans="1:89" ht="17.25" customHeight="1">
      <c r="A14" s="241"/>
      <c r="B14" s="47" t="s">
        <v>79</v>
      </c>
      <c r="C14" s="38">
        <f aca="true" t="shared" si="0" ref="C14:N14">+(C13/10)*C23</f>
        <v>27.965739285714285</v>
      </c>
      <c r="D14" s="38">
        <f t="shared" si="0"/>
        <v>24.11632663043478</v>
      </c>
      <c r="E14" s="38">
        <f t="shared" si="0"/>
        <v>24.58365113636364</v>
      </c>
      <c r="F14" s="38">
        <f t="shared" si="0"/>
        <v>22.97969142857143</v>
      </c>
      <c r="G14" s="38">
        <f t="shared" si="0"/>
        <v>22.749163636363637</v>
      </c>
      <c r="H14" s="38">
        <f t="shared" si="0"/>
        <v>23.11541571428571</v>
      </c>
      <c r="I14" s="38">
        <f t="shared" si="0"/>
        <v>24.54496</v>
      </c>
      <c r="J14" s="38">
        <f t="shared" si="0"/>
        <v>24.917182857142855</v>
      </c>
      <c r="K14" s="38">
        <f t="shared" si="0"/>
        <v>25.392615</v>
      </c>
      <c r="L14" s="38">
        <f t="shared" si="0"/>
        <v>25.91373736842105</v>
      </c>
      <c r="M14" s="38">
        <f t="shared" si="0"/>
        <v>25.342460000000003</v>
      </c>
      <c r="N14" s="38">
        <f t="shared" si="0"/>
        <v>25.394001190476192</v>
      </c>
      <c r="O14" s="38">
        <f aca="true" t="shared" si="1" ref="O14:T14">+(O13/10)*O23</f>
        <v>29.61010909090909</v>
      </c>
      <c r="P14" s="38">
        <f t="shared" si="1"/>
        <v>30.659383043478265</v>
      </c>
      <c r="Q14" s="38">
        <f t="shared" si="1"/>
        <v>29.847741000000003</v>
      </c>
      <c r="R14" s="38">
        <f t="shared" si="1"/>
        <v>29.313454</v>
      </c>
      <c r="S14" s="38">
        <f t="shared" si="1"/>
        <v>30.51621181818182</v>
      </c>
      <c r="T14" s="38">
        <f t="shared" si="1"/>
        <v>29.71999618421053</v>
      </c>
      <c r="U14" s="38">
        <f aca="true" t="shared" si="2" ref="U14:Z14">+(U13/10)*U23</f>
        <v>29.32687272727273</v>
      </c>
      <c r="V14" s="38">
        <f t="shared" si="2"/>
        <v>27.945667750000002</v>
      </c>
      <c r="W14" s="38">
        <f t="shared" si="2"/>
        <v>27.598599</v>
      </c>
      <c r="X14" s="38">
        <f t="shared" si="2"/>
        <v>26.918372142857145</v>
      </c>
      <c r="Y14" s="38">
        <f t="shared" si="2"/>
        <v>27.116549347826087</v>
      </c>
      <c r="Z14" s="38">
        <f t="shared" si="2"/>
        <v>27.2312155</v>
      </c>
      <c r="AA14" s="38">
        <f aca="true" t="shared" si="3" ref="AA14:AX14">+(AA13/10)*AA23</f>
        <v>27.23842956521739</v>
      </c>
      <c r="AB14" s="38">
        <f t="shared" si="3"/>
        <v>21.372859772727274</v>
      </c>
      <c r="AC14" s="38">
        <f t="shared" si="3"/>
        <v>20.893815476190476</v>
      </c>
      <c r="AD14" s="38">
        <f t="shared" si="3"/>
        <v>21.297866086956525</v>
      </c>
      <c r="AE14" s="38">
        <f t="shared" si="3"/>
        <v>21.34120095238095</v>
      </c>
      <c r="AF14" s="38">
        <f t="shared" si="3"/>
        <v>21.533742</v>
      </c>
      <c r="AG14" s="38">
        <f t="shared" si="3"/>
        <v>21.28017272727273</v>
      </c>
      <c r="AH14" s="38">
        <f t="shared" si="3"/>
        <v>21.15596925</v>
      </c>
      <c r="AI14" s="38">
        <f t="shared" si="3"/>
        <v>22.30168738095238</v>
      </c>
      <c r="AJ14" s="38">
        <f t="shared" si="3"/>
        <v>22.751453750000003</v>
      </c>
      <c r="AK14" s="38">
        <f t="shared" si="3"/>
        <v>21.846546818181814</v>
      </c>
      <c r="AL14" s="38">
        <f t="shared" si="3"/>
        <v>21.255844999999997</v>
      </c>
      <c r="AM14" s="38">
        <f t="shared" si="3"/>
        <v>20.163717391304353</v>
      </c>
      <c r="AN14" s="38">
        <f t="shared" si="3"/>
        <v>18.713755833333334</v>
      </c>
      <c r="AO14" s="38">
        <f t="shared" si="3"/>
        <v>17.066996818181817</v>
      </c>
      <c r="AP14" s="38">
        <f t="shared" si="3"/>
        <v>17.241345</v>
      </c>
      <c r="AQ14" s="38">
        <f t="shared" si="3"/>
        <v>17.9397855</v>
      </c>
      <c r="AR14" s="38">
        <f t="shared" si="3"/>
        <v>18.92491714285714</v>
      </c>
      <c r="AS14" s="38">
        <f t="shared" si="3"/>
        <v>17.4224375</v>
      </c>
      <c r="AT14" s="38">
        <f t="shared" si="3"/>
        <v>16.190779875</v>
      </c>
      <c r="AU14" s="38">
        <f t="shared" si="3"/>
        <v>17.026239431818183</v>
      </c>
      <c r="AV14" s="38">
        <f t="shared" si="3"/>
        <v>16.865558999999998</v>
      </c>
      <c r="AW14" s="38">
        <f t="shared" si="3"/>
        <v>16.04801325</v>
      </c>
      <c r="AX14" s="38">
        <f t="shared" si="3"/>
        <v>17.03990476190476</v>
      </c>
      <c r="AY14" s="38">
        <v>19.1007</v>
      </c>
      <c r="AZ14" s="38">
        <v>19.034080714285714</v>
      </c>
      <c r="BA14" s="38">
        <v>17.87202159090909</v>
      </c>
      <c r="BB14" s="38">
        <v>17.83537875</v>
      </c>
      <c r="BC14" s="38">
        <v>18.002296428571427</v>
      </c>
      <c r="BD14" s="38">
        <v>17.143397727272724</v>
      </c>
      <c r="BE14" s="38">
        <f aca="true" t="shared" si="4" ref="BE14:BP14">BE13*BE23/10</f>
        <v>17.1009276</v>
      </c>
      <c r="BF14" s="38">
        <f t="shared" si="4"/>
        <v>16.335</v>
      </c>
      <c r="BG14" s="38">
        <f t="shared" si="4"/>
        <v>16.62032</v>
      </c>
      <c r="BH14" s="38">
        <f t="shared" si="4"/>
        <v>17.230639404761906</v>
      </c>
      <c r="BI14" s="38">
        <f t="shared" si="4"/>
        <v>18.319492727272724</v>
      </c>
      <c r="BJ14" s="38">
        <f t="shared" si="4"/>
        <v>19.630471250000003</v>
      </c>
      <c r="BK14" s="38">
        <f>BK13*BK23/10</f>
        <v>18.515298095238094</v>
      </c>
      <c r="BL14" s="38">
        <f t="shared" si="4"/>
        <v>18.00450869565217</v>
      </c>
      <c r="BM14" s="38">
        <f t="shared" si="4"/>
        <v>17.586902272727276</v>
      </c>
      <c r="BN14" s="38">
        <f t="shared" si="4"/>
        <v>17.476284166666666</v>
      </c>
      <c r="BO14" s="38">
        <f t="shared" si="4"/>
        <v>17.686328863636366</v>
      </c>
      <c r="BP14" s="38">
        <f t="shared" si="4"/>
        <v>17.76842452380952</v>
      </c>
      <c r="BQ14" s="38">
        <v>18.198708749999998</v>
      </c>
      <c r="BR14" s="38">
        <v>18.293508750000004</v>
      </c>
      <c r="BS14" s="38">
        <v>18.429448043478263</v>
      </c>
      <c r="BT14" s="38">
        <v>18.439092083333332</v>
      </c>
      <c r="BU14" s="38">
        <v>18.48155965909091</v>
      </c>
      <c r="BV14" s="38">
        <v>18.81375</v>
      </c>
      <c r="BW14" s="38">
        <v>18.490446904761903</v>
      </c>
      <c r="BX14" s="38">
        <v>18.102298260869567</v>
      </c>
      <c r="BY14" s="38">
        <v>18.021142857142856</v>
      </c>
      <c r="BZ14" s="38">
        <v>17.39825340909091</v>
      </c>
      <c r="CA14" s="38">
        <v>18.03606545454545</v>
      </c>
      <c r="CB14" s="38">
        <v>17.898005263157895</v>
      </c>
      <c r="CC14" s="38">
        <v>18.028519886363636</v>
      </c>
      <c r="CD14" s="38">
        <v>17.738799</v>
      </c>
      <c r="CE14" s="38">
        <v>18.972124285714283</v>
      </c>
      <c r="CF14" s="38">
        <v>19.5940786875</v>
      </c>
      <c r="CG14" s="38">
        <v>19.81420940909091</v>
      </c>
      <c r="CH14" s="38">
        <v>19.05645066666667</v>
      </c>
      <c r="CJ14" s="193"/>
      <c r="CK14" s="215"/>
    </row>
    <row r="15" spans="1:89" ht="25.5" customHeight="1">
      <c r="A15" s="240" t="s">
        <v>80</v>
      </c>
      <c r="B15" s="49" t="s">
        <v>59</v>
      </c>
      <c r="C15" s="58">
        <v>683.725</v>
      </c>
      <c r="D15" s="58">
        <v>713.4021739130435</v>
      </c>
      <c r="E15" s="58">
        <v>689.2261904761905</v>
      </c>
      <c r="F15" s="58">
        <v>632.1190476190476</v>
      </c>
      <c r="G15" s="58">
        <v>627.0357142857143</v>
      </c>
      <c r="H15" s="58">
        <v>602.0119047619048</v>
      </c>
      <c r="I15" s="58">
        <v>630.8625</v>
      </c>
      <c r="J15" s="58">
        <v>640.3875</v>
      </c>
      <c r="K15" s="58">
        <v>650.7954545454545</v>
      </c>
      <c r="L15" s="58">
        <v>635.1785714285714</v>
      </c>
      <c r="M15" s="58">
        <v>614.9761904761905</v>
      </c>
      <c r="N15" s="58">
        <v>603.1904761904761</v>
      </c>
      <c r="O15" s="58">
        <v>777.3690476190476</v>
      </c>
      <c r="P15" s="58">
        <v>803.5434782608696</v>
      </c>
      <c r="Q15" s="58">
        <v>763.2631578947369</v>
      </c>
      <c r="R15" s="58">
        <v>750.1</v>
      </c>
      <c r="S15" s="58">
        <v>740.1071428571429</v>
      </c>
      <c r="T15" s="58">
        <v>717.95</v>
      </c>
      <c r="U15" s="58">
        <v>714.6547619047619</v>
      </c>
      <c r="V15" s="58">
        <v>707.0131578947369</v>
      </c>
      <c r="W15" s="58">
        <v>726.2375</v>
      </c>
      <c r="X15" s="58">
        <v>648.5</v>
      </c>
      <c r="Y15" s="58">
        <v>671.6363636363636</v>
      </c>
      <c r="Z15" s="58">
        <v>662.2625</v>
      </c>
      <c r="AA15" s="58">
        <v>589.2386363636364</v>
      </c>
      <c r="AB15" s="58">
        <v>483.17045454545456</v>
      </c>
      <c r="AC15" s="58">
        <v>466</v>
      </c>
      <c r="AD15" s="58">
        <v>439.1630434782609</v>
      </c>
      <c r="AE15" s="58">
        <v>423</v>
      </c>
      <c r="AF15" s="58">
        <v>426.35714285714283</v>
      </c>
      <c r="AG15" s="58">
        <v>427.2261904761905</v>
      </c>
      <c r="AH15" s="58">
        <v>447.2894736842105</v>
      </c>
      <c r="AI15" s="58">
        <v>482.42857142857144</v>
      </c>
      <c r="AJ15" s="58">
        <v>502.20238095238096</v>
      </c>
      <c r="AK15" s="58">
        <v>488.70238095238096</v>
      </c>
      <c r="AL15" s="58">
        <v>446.6666666666667</v>
      </c>
      <c r="AM15" s="58">
        <v>383.295454545455</v>
      </c>
      <c r="AN15" s="58">
        <v>359.3452380952381</v>
      </c>
      <c r="AO15" s="58">
        <v>335.39285714285717</v>
      </c>
      <c r="AP15" s="58">
        <v>349.4130434782609</v>
      </c>
      <c r="AQ15" s="58">
        <v>373.17105263157896</v>
      </c>
      <c r="AR15" s="58">
        <v>395.79545454545456</v>
      </c>
      <c r="AS15" s="58">
        <v>388.1</v>
      </c>
      <c r="AT15" s="58">
        <v>383.6842105263158</v>
      </c>
      <c r="AU15" s="58">
        <v>382.9431818181818</v>
      </c>
      <c r="AV15" s="58">
        <v>373.9642857142857</v>
      </c>
      <c r="AW15" s="58">
        <v>359.2375</v>
      </c>
      <c r="AX15" s="58">
        <v>362.0357142857143</v>
      </c>
      <c r="AY15" s="58">
        <v>406.35227272727275</v>
      </c>
      <c r="AZ15" s="58">
        <v>367.7142857142857</v>
      </c>
      <c r="BA15" s="58">
        <v>373.79761904761904</v>
      </c>
      <c r="BB15" s="58">
        <v>383.0568181818182</v>
      </c>
      <c r="BC15" s="58">
        <v>366.3125</v>
      </c>
      <c r="BD15" s="58">
        <v>369.3181818181818</v>
      </c>
      <c r="BE15" s="58">
        <v>361.8421052631579</v>
      </c>
      <c r="BF15" s="58">
        <v>363.275</v>
      </c>
      <c r="BG15" s="58">
        <v>363.4886363636364</v>
      </c>
      <c r="BH15" s="58">
        <v>372.67857142857144</v>
      </c>
      <c r="BI15" s="58">
        <v>389.4166666666667</v>
      </c>
      <c r="BJ15" s="58">
        <v>410.2613636363636</v>
      </c>
      <c r="BK15" s="58">
        <v>343.3</v>
      </c>
      <c r="BL15" s="58">
        <v>323.04347826086956</v>
      </c>
      <c r="BM15" s="58">
        <v>328.9047619047619</v>
      </c>
      <c r="BN15" s="58">
        <v>349.48809523809524</v>
      </c>
      <c r="BO15" s="58">
        <v>344.9761904761905</v>
      </c>
      <c r="BP15" s="58">
        <v>349.67857142857144</v>
      </c>
      <c r="BQ15" s="58">
        <v>361.8125</v>
      </c>
      <c r="BR15" s="58">
        <v>369.2105263157895</v>
      </c>
      <c r="BS15" s="58">
        <v>362.7826086956522</v>
      </c>
      <c r="BT15" s="58">
        <v>363.0131578947368</v>
      </c>
      <c r="BU15" s="58">
        <v>366.6136363636364</v>
      </c>
      <c r="BV15" s="58">
        <v>372.28409090909093</v>
      </c>
      <c r="BW15" s="58">
        <v>377.6</v>
      </c>
      <c r="BX15" s="58">
        <v>353.1195652173913</v>
      </c>
      <c r="BY15" s="58">
        <v>347.95</v>
      </c>
      <c r="BZ15" s="58">
        <v>343.14285714285717</v>
      </c>
      <c r="CA15" s="58">
        <v>344.65</v>
      </c>
      <c r="CB15" s="58">
        <v>349.90909090909093</v>
      </c>
      <c r="CC15" s="58">
        <v>352.6904761904762</v>
      </c>
      <c r="CD15" s="58">
        <v>365.92105263157896</v>
      </c>
      <c r="CE15" s="58">
        <v>379.60714285714283</v>
      </c>
      <c r="CF15" s="58">
        <v>385.48809523809524</v>
      </c>
      <c r="CG15" s="58">
        <v>398.22727272727275</v>
      </c>
      <c r="CH15" s="58">
        <v>364.8690476190476</v>
      </c>
      <c r="CJ15" s="193"/>
      <c r="CK15" s="215"/>
    </row>
    <row r="16" spans="1:86" ht="17.25" customHeight="1">
      <c r="A16" s="241"/>
      <c r="B16" s="47" t="s">
        <v>79</v>
      </c>
      <c r="C16" s="58">
        <f aca="true" t="shared" si="5" ref="C16:N16">+(((C15/100)/25.4012)*100)*C24</f>
        <v>22.190403996661576</v>
      </c>
      <c r="D16" s="58">
        <f t="shared" si="5"/>
        <v>21.940293303500212</v>
      </c>
      <c r="E16" s="58">
        <f t="shared" si="5"/>
        <v>23.6686458101342</v>
      </c>
      <c r="F16" s="58">
        <f t="shared" si="5"/>
        <v>22.33464738823737</v>
      </c>
      <c r="G16" s="58">
        <f t="shared" si="5"/>
        <v>22.419170579117754</v>
      </c>
      <c r="H16" s="58">
        <f t="shared" si="5"/>
        <v>22.079047071641913</v>
      </c>
      <c r="I16" s="58">
        <f t="shared" si="5"/>
        <v>23.291137918681002</v>
      </c>
      <c r="J16" s="58">
        <f t="shared" si="5"/>
        <v>22.989833600381083</v>
      </c>
      <c r="K16" s="58">
        <f t="shared" si="5"/>
        <v>23.399346827565772</v>
      </c>
      <c r="L16" s="58">
        <f t="shared" si="5"/>
        <v>22.845343639558088</v>
      </c>
      <c r="M16" s="58">
        <f t="shared" si="5"/>
        <v>22.702202014453015</v>
      </c>
      <c r="N16" s="58">
        <f t="shared" si="5"/>
        <v>22.75867881757367</v>
      </c>
      <c r="O16" s="58">
        <f aca="true" t="shared" si="6" ref="O16:T16">+(((O15/100)/25.4012)*100)*O24</f>
        <v>29.887509720200697</v>
      </c>
      <c r="P16" s="58">
        <f t="shared" si="6"/>
        <v>30.637602109178</v>
      </c>
      <c r="Q16" s="58">
        <f t="shared" si="6"/>
        <v>28.26043651481033</v>
      </c>
      <c r="R16" s="58">
        <f t="shared" si="6"/>
        <v>27.54567815693747</v>
      </c>
      <c r="S16" s="58">
        <f t="shared" si="6"/>
        <v>27.3651885962643</v>
      </c>
      <c r="T16" s="58">
        <f t="shared" si="6"/>
        <v>26.048482748846517</v>
      </c>
      <c r="U16" s="58">
        <f aca="true" t="shared" si="7" ref="U16:Z16">+(((U15/100)/25.4012)*100)*U24</f>
        <v>25.9992624551671</v>
      </c>
      <c r="V16" s="58">
        <f t="shared" si="7"/>
        <v>25.612707584473842</v>
      </c>
      <c r="W16" s="58">
        <f t="shared" si="7"/>
        <v>27.04678027022345</v>
      </c>
      <c r="X16" s="58">
        <f t="shared" si="7"/>
        <v>23.93975284632222</v>
      </c>
      <c r="Y16" s="58">
        <f t="shared" si="7"/>
        <v>25.251276603968602</v>
      </c>
      <c r="Z16" s="58">
        <f t="shared" si="7"/>
        <v>24.35915837637592</v>
      </c>
      <c r="AA16" s="58">
        <f aca="true" t="shared" si="8" ref="AA16:AI16">+(((AA15/100)/25.4012)*100)*AA24</f>
        <v>21.92606487452991</v>
      </c>
      <c r="AB16" s="58">
        <f t="shared" si="8"/>
        <v>17.621573354444244</v>
      </c>
      <c r="AC16" s="58">
        <f t="shared" si="8"/>
        <v>16.95866337023448</v>
      </c>
      <c r="AD16" s="58">
        <f t="shared" si="8"/>
        <v>15.606840596027986</v>
      </c>
      <c r="AE16" s="58">
        <f t="shared" si="8"/>
        <v>15.200636190416201</v>
      </c>
      <c r="AF16" s="58">
        <f t="shared" si="8"/>
        <v>15.009076624051508</v>
      </c>
      <c r="AG16" s="58">
        <f t="shared" si="8"/>
        <v>15.19608770826725</v>
      </c>
      <c r="AH16" s="58">
        <f t="shared" si="8"/>
        <v>15.745958748737108</v>
      </c>
      <c r="AI16" s="58">
        <f t="shared" si="8"/>
        <v>16.73416272797011</v>
      </c>
      <c r="AJ16" s="58">
        <f aca="true" t="shared" si="9" ref="AJ16:AX16">+(((AJ15/100)/25.4012)*100)*AJ24</f>
        <v>17.449719754522285</v>
      </c>
      <c r="AK16" s="58">
        <f t="shared" si="9"/>
        <v>17.084535938684564</v>
      </c>
      <c r="AL16" s="58">
        <f t="shared" si="9"/>
        <v>15.755686083072193</v>
      </c>
      <c r="AM16" s="58">
        <f>+(((AM15/100)/25.4012)*100)*AM24</f>
        <v>13.533915452097483</v>
      </c>
      <c r="AN16" s="58">
        <f t="shared" si="9"/>
        <v>12.870742233400298</v>
      </c>
      <c r="AO16" s="58">
        <f t="shared" si="9"/>
        <v>12.350852659379424</v>
      </c>
      <c r="AP16" s="58">
        <f t="shared" si="9"/>
        <v>13.103745697738347</v>
      </c>
      <c r="AQ16" s="58">
        <f t="shared" si="9"/>
        <v>14.171015438972217</v>
      </c>
      <c r="AR16" s="58">
        <f t="shared" si="9"/>
        <v>15.20624159846421</v>
      </c>
      <c r="AS16" s="58">
        <f t="shared" si="9"/>
        <v>14.395690754767495</v>
      </c>
      <c r="AT16" s="58">
        <f t="shared" si="9"/>
        <v>14.127672791256442</v>
      </c>
      <c r="AU16" s="58">
        <f>+(((AU15/100)/25.4012)*100)*AU24</f>
        <v>14.771260001317046</v>
      </c>
      <c r="AV16" s="58">
        <f t="shared" si="9"/>
        <v>14.16433236562502</v>
      </c>
      <c r="AW16" s="58">
        <f t="shared" si="9"/>
        <v>13.175190739020204</v>
      </c>
      <c r="AX16" s="58">
        <f t="shared" si="9"/>
        <v>13.25501213665946</v>
      </c>
      <c r="AY16" s="58">
        <v>15.245489028435305</v>
      </c>
      <c r="AZ16" s="58">
        <v>14.014463883596049</v>
      </c>
      <c r="BA16" s="58">
        <v>14.297819263131927</v>
      </c>
      <c r="BB16" s="58">
        <v>14.599204198298434</v>
      </c>
      <c r="BC16" s="58">
        <v>14.546533972804434</v>
      </c>
      <c r="BD16" s="58">
        <v>14.478333521823593</v>
      </c>
      <c r="BE16" s="58">
        <f aca="true" t="shared" si="10" ref="BE16:BP16">BE15*BE24/25.4012</f>
        <v>14.322002607419297</v>
      </c>
      <c r="BF16" s="58">
        <f t="shared" si="10"/>
        <v>14.301489693400312</v>
      </c>
      <c r="BG16" s="58">
        <f t="shared" si="10"/>
        <v>14.309900176512778</v>
      </c>
      <c r="BH16" s="58">
        <f t="shared" si="10"/>
        <v>14.337176983764548</v>
      </c>
      <c r="BI16" s="58">
        <f t="shared" si="10"/>
        <v>14.87072133075078</v>
      </c>
      <c r="BJ16" s="58">
        <f t="shared" si="10"/>
        <v>15.666721364631305</v>
      </c>
      <c r="BK16" s="58">
        <f t="shared" si="10"/>
        <v>13.273189061934081</v>
      </c>
      <c r="BL16" s="58">
        <f t="shared" si="10"/>
        <v>12.339932245583743</v>
      </c>
      <c r="BM16" s="58">
        <f t="shared" si="10"/>
        <v>12.615620896800527</v>
      </c>
      <c r="BN16" s="58">
        <f t="shared" si="10"/>
        <v>13.575732783153102</v>
      </c>
      <c r="BO16" s="58">
        <f t="shared" si="10"/>
        <v>13.524057543588118</v>
      </c>
      <c r="BP16" s="58">
        <f t="shared" si="10"/>
        <v>14.031910612771952</v>
      </c>
      <c r="BQ16" s="58">
        <v>14.366411330960743</v>
      </c>
      <c r="BR16" s="58">
        <v>14.559870565584552</v>
      </c>
      <c r="BS16" s="58">
        <v>14.312097545545608</v>
      </c>
      <c r="BT16" s="58">
        <v>14.302614381251777</v>
      </c>
      <c r="BU16" s="58">
        <v>14.240967946396234</v>
      </c>
      <c r="BV16" s="58">
        <v>14.190095618245667</v>
      </c>
      <c r="BW16" s="58">
        <v>14.281227658535819</v>
      </c>
      <c r="BX16" s="58">
        <v>13.412348885947875</v>
      </c>
      <c r="BY16" s="58">
        <v>13.180380848148909</v>
      </c>
      <c r="BZ16" s="58">
        <v>13.504325001467363</v>
      </c>
      <c r="CA16" s="58">
        <v>13.399500810985307</v>
      </c>
      <c r="CB16" s="58">
        <v>13.390512456104435</v>
      </c>
      <c r="CC16" s="58">
        <v>13.351619683509517</v>
      </c>
      <c r="CD16" s="58">
        <v>13.456327073648408</v>
      </c>
      <c r="CE16" s="58">
        <v>14.153895288411574</v>
      </c>
      <c r="CF16" s="58">
        <v>14.683670906436365</v>
      </c>
      <c r="CG16" s="58">
        <v>15.628741394465258</v>
      </c>
      <c r="CH16" s="58">
        <v>14.213994511320422</v>
      </c>
    </row>
    <row r="17" spans="1:86" ht="25.5" customHeight="1">
      <c r="A17" s="240" t="s">
        <v>66</v>
      </c>
      <c r="B17" s="49" t="s">
        <v>74</v>
      </c>
      <c r="C17" s="58">
        <v>353.15500000000003</v>
      </c>
      <c r="D17" s="58">
        <v>357.24782608695654</v>
      </c>
      <c r="E17" s="58">
        <v>346.4047619047618</v>
      </c>
      <c r="F17" s="58">
        <v>315.20476190476194</v>
      </c>
      <c r="G17" s="58">
        <v>298.54761904761904</v>
      </c>
      <c r="H17" s="58">
        <v>290.9190476190476</v>
      </c>
      <c r="I17" s="58">
        <v>315.34000000000003</v>
      </c>
      <c r="J17" s="58">
        <v>330.65999999999997</v>
      </c>
      <c r="K17" s="58">
        <v>367.6227272727273</v>
      </c>
      <c r="L17" s="58">
        <v>399.72</v>
      </c>
      <c r="M17" s="58">
        <v>416.77727272727276</v>
      </c>
      <c r="N17" s="58">
        <v>420.947619047619</v>
      </c>
      <c r="O17" s="58">
        <v>501.2523809523809</v>
      </c>
      <c r="P17" s="58">
        <v>531.3869565217392</v>
      </c>
      <c r="Q17" s="58">
        <v>507.621052631579</v>
      </c>
      <c r="R17" s="58">
        <v>471.7</v>
      </c>
      <c r="S17" s="58">
        <v>445.0619047619048</v>
      </c>
      <c r="T17" s="58">
        <v>444.235</v>
      </c>
      <c r="U17" s="58">
        <v>414.41428571428565</v>
      </c>
      <c r="V17" s="58">
        <v>425.6105263157895</v>
      </c>
      <c r="W17" s="58">
        <v>424.5200000000001</v>
      </c>
      <c r="X17" s="58">
        <v>404.9318181818181</v>
      </c>
      <c r="Y17" s="58">
        <v>432.49545454545455</v>
      </c>
      <c r="Z17" s="58">
        <v>456.8250000000001</v>
      </c>
      <c r="AA17" s="58">
        <v>479.29999999999995</v>
      </c>
      <c r="AB17" s="58">
        <v>427.27272727272725</v>
      </c>
      <c r="AC17" s="58">
        <v>444.69500000000005</v>
      </c>
      <c r="AD17" s="58">
        <v>418.0565217391304</v>
      </c>
      <c r="AE17" s="58">
        <v>418.80499999999995</v>
      </c>
      <c r="AF17" s="58">
        <v>449.0571428571429</v>
      </c>
      <c r="AG17" s="58">
        <v>429.77619047619044</v>
      </c>
      <c r="AH17" s="58">
        <v>453.01052631578943</v>
      </c>
      <c r="AI17" s="58">
        <v>459.66190476190474</v>
      </c>
      <c r="AJ17" s="58">
        <v>483.9809523809523</v>
      </c>
      <c r="AK17" s="58">
        <v>492.4</v>
      </c>
      <c r="AL17" s="58">
        <v>471.07619047619033</v>
      </c>
      <c r="AM17" s="58">
        <v>409.15909090909093</v>
      </c>
      <c r="AN17" s="58">
        <v>406.2571428571429</v>
      </c>
      <c r="AO17" s="58">
        <v>371.1333333333333</v>
      </c>
      <c r="AP17" s="58">
        <v>343.6608695652174</v>
      </c>
      <c r="AQ17" s="58">
        <v>383.9684210526316</v>
      </c>
      <c r="AR17" s="58">
        <v>379.28181818181815</v>
      </c>
      <c r="AS17" s="58">
        <v>343.85999999999996</v>
      </c>
      <c r="AT17" s="58">
        <v>339.5157894736842</v>
      </c>
      <c r="AU17" s="58">
        <v>330.99545454545455</v>
      </c>
      <c r="AV17" s="58">
        <v>317.252380952381</v>
      </c>
      <c r="AW17" s="58">
        <v>308.87</v>
      </c>
      <c r="AX17" s="58">
        <v>319.22380952380956</v>
      </c>
      <c r="AY17" s="58">
        <v>358.01363636363635</v>
      </c>
      <c r="AZ17" s="58">
        <v>336.0285714285713</v>
      </c>
      <c r="BA17" s="58">
        <v>311.1238095238095</v>
      </c>
      <c r="BB17" s="58">
        <v>306.82272727272726</v>
      </c>
      <c r="BC17" s="58">
        <v>290.61</v>
      </c>
      <c r="BD17" s="58">
        <v>275.65909090909093</v>
      </c>
      <c r="BE17" s="58">
        <v>269.59473684210525</v>
      </c>
      <c r="BF17" s="58">
        <v>264.32500000000005</v>
      </c>
      <c r="BG17" s="58">
        <v>268.6909090909091</v>
      </c>
      <c r="BH17" s="58">
        <v>297.2857142857143</v>
      </c>
      <c r="BI17" s="58">
        <v>369.7142857142857</v>
      </c>
      <c r="BJ17" s="58">
        <v>402.22727272727275</v>
      </c>
      <c r="BK17" s="58">
        <v>365.84999999999997</v>
      </c>
      <c r="BL17" s="58">
        <v>330.6521739130434</v>
      </c>
      <c r="BM17" s="58">
        <v>310.4809523809524</v>
      </c>
      <c r="BN17" s="58">
        <v>305.8333333333334</v>
      </c>
      <c r="BO17" s="58">
        <v>313.61428571428564</v>
      </c>
      <c r="BP17" s="58">
        <v>313.73809523809524</v>
      </c>
      <c r="BQ17" s="58">
        <v>330.85499999999996</v>
      </c>
      <c r="BR17" s="58">
        <v>336.90526315789475</v>
      </c>
      <c r="BS17" s="58">
        <v>323.7608695652174</v>
      </c>
      <c r="BT17" s="58">
        <v>310.8315789473684</v>
      </c>
      <c r="BU17" s="58">
        <v>309.38181818181823</v>
      </c>
      <c r="BV17" s="58">
        <v>299.71818181818185</v>
      </c>
      <c r="BW17" s="58">
        <v>324.08000000000004</v>
      </c>
      <c r="BX17" s="58">
        <v>299.00000000000006</v>
      </c>
      <c r="BY17" s="58">
        <v>305.2100000000001</v>
      </c>
      <c r="BZ17" s="58">
        <v>317.3333333333333</v>
      </c>
      <c r="CA17" s="58">
        <v>322.7</v>
      </c>
      <c r="CB17" s="58">
        <v>316.8333333333333</v>
      </c>
      <c r="CC17" s="58">
        <v>326.00476190476195</v>
      </c>
      <c r="CD17" s="58">
        <v>360.51052631578943</v>
      </c>
      <c r="CE17" s="58">
        <v>375.15238095238095</v>
      </c>
      <c r="CF17" s="58">
        <v>380.78095238095244</v>
      </c>
      <c r="CG17" s="58">
        <v>384.50454545454545</v>
      </c>
      <c r="CH17" s="58">
        <v>345.947619047619</v>
      </c>
    </row>
    <row r="18" spans="1:86" ht="17.25" customHeight="1">
      <c r="A18" s="241"/>
      <c r="B18" s="47" t="s">
        <v>79</v>
      </c>
      <c r="C18" s="58">
        <f aca="true" t="shared" si="11" ref="C18:N18">+((C17/907.18474)*100)*C24</f>
        <v>32.09279975322337</v>
      </c>
      <c r="D18" s="58">
        <f t="shared" si="11"/>
        <v>30.763524719246316</v>
      </c>
      <c r="E18" s="58">
        <f t="shared" si="11"/>
        <v>33.308416740952204</v>
      </c>
      <c r="F18" s="58">
        <f t="shared" si="11"/>
        <v>31.183976243860084</v>
      </c>
      <c r="G18" s="58">
        <f t="shared" si="11"/>
        <v>29.888173341523316</v>
      </c>
      <c r="H18" s="58">
        <f t="shared" si="11"/>
        <v>29.874861515186502</v>
      </c>
      <c r="I18" s="58">
        <f t="shared" si="11"/>
        <v>32.59819515923515</v>
      </c>
      <c r="J18" s="58">
        <f t="shared" si="11"/>
        <v>33.23786663342683</v>
      </c>
      <c r="K18" s="58">
        <f t="shared" si="11"/>
        <v>37.010084276569934</v>
      </c>
      <c r="L18" s="58">
        <f t="shared" si="11"/>
        <v>40.254666541238336</v>
      </c>
      <c r="M18" s="58">
        <f t="shared" si="11"/>
        <v>43.07965416573956</v>
      </c>
      <c r="N18" s="58">
        <f t="shared" si="11"/>
        <v>44.471228439671286</v>
      </c>
      <c r="O18" s="58">
        <f aca="true" t="shared" si="12" ref="O18:T18">+((O17/907.18474)*100)*O24</f>
        <v>53.96068227934425</v>
      </c>
      <c r="P18" s="58">
        <f t="shared" si="12"/>
        <v>56.730260629307374</v>
      </c>
      <c r="Q18" s="58">
        <f t="shared" si="12"/>
        <v>52.62628205143751</v>
      </c>
      <c r="R18" s="58">
        <f t="shared" si="12"/>
        <v>48.50189168746378</v>
      </c>
      <c r="S18" s="58">
        <f t="shared" si="12"/>
        <v>46.07684879624199</v>
      </c>
      <c r="T18" s="58">
        <f t="shared" si="12"/>
        <v>45.129394041614944</v>
      </c>
      <c r="U18" s="58">
        <f aca="true" t="shared" si="13" ref="U18:Z18">+((U17/907.18474)*100)*U24</f>
        <v>42.21414057610485</v>
      </c>
      <c r="V18" s="58">
        <f t="shared" si="13"/>
        <v>43.17167044893078</v>
      </c>
      <c r="W18" s="58">
        <f t="shared" si="13"/>
        <v>44.26837250370857</v>
      </c>
      <c r="X18" s="58">
        <f t="shared" si="13"/>
        <v>41.85526378112255</v>
      </c>
      <c r="Y18" s="58">
        <f t="shared" si="13"/>
        <v>45.529112305274126</v>
      </c>
      <c r="Z18" s="58">
        <f t="shared" si="13"/>
        <v>47.04792515579573</v>
      </c>
      <c r="AA18" s="58">
        <f aca="true" t="shared" si="14" ref="AA18:AX18">+((AA17/907.18474)*100)*AA24</f>
        <v>49.938489926539106</v>
      </c>
      <c r="AB18" s="58">
        <f t="shared" si="14"/>
        <v>43.63228756972417</v>
      </c>
      <c r="AC18" s="58">
        <f t="shared" si="14"/>
        <v>45.313378838360975</v>
      </c>
      <c r="AD18" s="58">
        <f t="shared" si="14"/>
        <v>41.598982603467626</v>
      </c>
      <c r="AE18" s="58">
        <f t="shared" si="14"/>
        <v>42.1397304368237</v>
      </c>
      <c r="AF18" s="58">
        <f t="shared" si="14"/>
        <v>44.26296865871632</v>
      </c>
      <c r="AG18" s="58">
        <f t="shared" si="14"/>
        <v>42.803055538085665</v>
      </c>
      <c r="AH18" s="58">
        <f t="shared" si="14"/>
        <v>44.65264843758052</v>
      </c>
      <c r="AI18" s="58">
        <f t="shared" si="14"/>
        <v>44.64450143701869</v>
      </c>
      <c r="AJ18" s="58">
        <f t="shared" si="14"/>
        <v>47.08650506747154</v>
      </c>
      <c r="AK18" s="58">
        <f t="shared" si="14"/>
        <v>48.198694347526164</v>
      </c>
      <c r="AL18" s="58">
        <f t="shared" si="14"/>
        <v>46.526826130989214</v>
      </c>
      <c r="AM18" s="58">
        <f>+((AM17/907.18474)*100)*AM24</f>
        <v>40.452046033795014</v>
      </c>
      <c r="AN18" s="58">
        <f t="shared" si="14"/>
        <v>40.74283134121377</v>
      </c>
      <c r="AO18" s="58">
        <f t="shared" si="14"/>
        <v>38.267632235524594</v>
      </c>
      <c r="AP18" s="58">
        <f t="shared" si="14"/>
        <v>36.08651357471314</v>
      </c>
      <c r="AQ18" s="58">
        <f t="shared" si="14"/>
        <v>40.82695867959248</v>
      </c>
      <c r="AR18" s="58">
        <f t="shared" si="14"/>
        <v>40.801075022892945</v>
      </c>
      <c r="AS18" s="58">
        <f t="shared" si="14"/>
        <v>35.71322110202162</v>
      </c>
      <c r="AT18" s="58">
        <f t="shared" si="14"/>
        <v>35.00379844294304</v>
      </c>
      <c r="AU18" s="58">
        <f t="shared" si="14"/>
        <v>35.74898607351314</v>
      </c>
      <c r="AV18" s="58">
        <f t="shared" si="14"/>
        <v>33.64568452885194</v>
      </c>
      <c r="AW18" s="58">
        <f t="shared" si="14"/>
        <v>31.718268541421892</v>
      </c>
      <c r="AX18" s="58">
        <f t="shared" si="14"/>
        <v>32.72521348376549</v>
      </c>
      <c r="AY18" s="58">
        <v>37.60942842298531</v>
      </c>
      <c r="AZ18" s="58">
        <v>35.85920768464423</v>
      </c>
      <c r="BA18" s="58">
        <v>33.321536397683815</v>
      </c>
      <c r="BB18" s="58">
        <v>32.74251309305834</v>
      </c>
      <c r="BC18" s="58">
        <v>32.31296714713257</v>
      </c>
      <c r="BD18" s="58">
        <v>30.25859129059785</v>
      </c>
      <c r="BE18" s="58">
        <f aca="true" t="shared" si="15" ref="BE18:BL18">BE17*BE24/9.0718474</f>
        <v>29.878208535678482</v>
      </c>
      <c r="BF18" s="58">
        <f t="shared" si="15"/>
        <v>29.13684372600889</v>
      </c>
      <c r="BG18" s="58">
        <f t="shared" si="15"/>
        <v>29.618102823346554</v>
      </c>
      <c r="BH18" s="58">
        <f t="shared" si="15"/>
        <v>32.02298133894977</v>
      </c>
      <c r="BI18" s="58">
        <f t="shared" si="15"/>
        <v>39.531403178459236</v>
      </c>
      <c r="BJ18" s="58">
        <f t="shared" si="15"/>
        <v>43.00782821208551</v>
      </c>
      <c r="BK18" s="58">
        <f t="shared" si="15"/>
        <v>39.60618704851671</v>
      </c>
      <c r="BL18" s="58">
        <f t="shared" si="15"/>
        <v>35.365652683688886</v>
      </c>
      <c r="BM18" s="58">
        <f>BM17*BM24/9.0718474</f>
        <v>33.34509263292524</v>
      </c>
      <c r="BN18" s="58">
        <f>BN17*BN24/9.0718474</f>
        <v>33.263979947458125</v>
      </c>
      <c r="BO18" s="58">
        <f>BO17*BO24/9.0718474</f>
        <v>34.42486319978064</v>
      </c>
      <c r="BP18" s="58">
        <f>BP17*BP24/9.0718474</f>
        <v>35.251170613406764</v>
      </c>
      <c r="BQ18" s="58">
        <v>36.78416735713609</v>
      </c>
      <c r="BR18" s="58">
        <v>37.2005818908796</v>
      </c>
      <c r="BS18" s="58">
        <v>35.76347276204231</v>
      </c>
      <c r="BT18" s="58">
        <v>34.29072717983839</v>
      </c>
      <c r="BU18" s="58">
        <v>33.64993110444076</v>
      </c>
      <c r="BV18" s="58">
        <v>31.98765707152037</v>
      </c>
      <c r="BW18" s="58">
        <v>34.31976335933517</v>
      </c>
      <c r="BX18" s="58">
        <v>31.798947588117507</v>
      </c>
      <c r="BY18" s="58">
        <v>32.37191379563991</v>
      </c>
      <c r="BZ18" s="58">
        <v>34.10508666825477</v>
      </c>
      <c r="CA18" s="58">
        <v>34.696674167307236</v>
      </c>
      <c r="CB18" s="58">
        <v>35.10559822688374</v>
      </c>
      <c r="CC18" s="58">
        <v>34.55593609826583</v>
      </c>
      <c r="CD18" s="58">
        <v>37.12065115111823</v>
      </c>
      <c r="CE18" s="58">
        <v>39.165872653457555</v>
      </c>
      <c r="CF18" s="58">
        <v>40.612281274232444</v>
      </c>
      <c r="CG18" s="58">
        <v>42.25255556196655</v>
      </c>
      <c r="CH18" s="58">
        <v>37.73531364211229</v>
      </c>
    </row>
    <row r="19" spans="1:86" ht="17.25" customHeight="1">
      <c r="A19" s="50" t="s">
        <v>55</v>
      </c>
      <c r="B19" s="77"/>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row>
    <row r="20" spans="1:89" ht="17.25" customHeight="1">
      <c r="A20" s="240" t="s">
        <v>56</v>
      </c>
      <c r="B20" s="76" t="s">
        <v>67</v>
      </c>
      <c r="C20" s="38">
        <v>42</v>
      </c>
      <c r="D20" s="38">
        <v>42.6</v>
      </c>
      <c r="E20" s="38">
        <v>42.5</v>
      </c>
      <c r="F20" s="38">
        <v>44.25</v>
      </c>
      <c r="G20" s="38">
        <v>45.4</v>
      </c>
      <c r="H20" s="38">
        <v>43.5</v>
      </c>
      <c r="I20" s="38">
        <v>41.5</v>
      </c>
      <c r="J20" s="38">
        <v>36</v>
      </c>
      <c r="K20" s="38">
        <v>35.25</v>
      </c>
      <c r="L20" s="38">
        <v>36</v>
      </c>
      <c r="M20" s="38">
        <v>39.2</v>
      </c>
      <c r="N20" s="38">
        <v>40</v>
      </c>
      <c r="O20" s="38">
        <v>39.25</v>
      </c>
      <c r="P20" s="38">
        <v>34.2</v>
      </c>
      <c r="Q20" s="38">
        <v>30.5</v>
      </c>
      <c r="R20" s="38">
        <v>29.8</v>
      </c>
      <c r="S20" s="38">
        <v>28.5</v>
      </c>
      <c r="T20" s="38">
        <v>28.666666666666668</v>
      </c>
      <c r="U20" s="38">
        <v>28.6</v>
      </c>
      <c r="V20" s="38">
        <v>28.25</v>
      </c>
      <c r="W20" s="38">
        <v>30.25</v>
      </c>
      <c r="X20" s="38">
        <v>32</v>
      </c>
      <c r="Y20" s="38">
        <v>34</v>
      </c>
      <c r="Z20" s="38">
        <v>33.5</v>
      </c>
      <c r="AA20" s="38">
        <v>33.8</v>
      </c>
      <c r="AB20" s="38">
        <v>33</v>
      </c>
      <c r="AC20" s="38">
        <v>32</v>
      </c>
      <c r="AD20" s="38">
        <v>32.2</v>
      </c>
      <c r="AE20" s="38">
        <v>31.25</v>
      </c>
      <c r="AF20" s="38">
        <v>33.8</v>
      </c>
      <c r="AG20" s="38">
        <v>33</v>
      </c>
      <c r="AH20" s="38">
        <v>32.25</v>
      </c>
      <c r="AI20" s="38">
        <v>31.75</v>
      </c>
      <c r="AJ20" s="38">
        <v>30.8</v>
      </c>
      <c r="AK20" s="38">
        <v>30</v>
      </c>
      <c r="AL20" s="38">
        <v>29.5</v>
      </c>
      <c r="AM20" s="38">
        <v>28</v>
      </c>
      <c r="AN20" s="38">
        <v>28</v>
      </c>
      <c r="AO20" s="38">
        <v>29</v>
      </c>
      <c r="AP20" s="38">
        <v>27.75</v>
      </c>
      <c r="AQ20" s="38">
        <v>26.25</v>
      </c>
      <c r="AR20" s="38">
        <v>27</v>
      </c>
      <c r="AS20" s="38">
        <v>25</v>
      </c>
      <c r="AT20" s="38">
        <v>20.5</v>
      </c>
      <c r="AU20" s="38">
        <v>20.8</v>
      </c>
      <c r="AV20" s="38">
        <v>22.75</v>
      </c>
      <c r="AW20" s="38">
        <v>22.25</v>
      </c>
      <c r="AX20" s="38">
        <v>23</v>
      </c>
      <c r="AY20" s="38">
        <v>26.75</v>
      </c>
      <c r="AZ20" s="38">
        <v>28.5</v>
      </c>
      <c r="BA20" s="38">
        <v>27.2</v>
      </c>
      <c r="BB20" s="38">
        <v>24.5</v>
      </c>
      <c r="BC20" s="38">
        <v>22.25</v>
      </c>
      <c r="BD20" s="38">
        <v>19.8</v>
      </c>
      <c r="BE20" s="38">
        <v>18</v>
      </c>
      <c r="BF20" s="38">
        <v>16</v>
      </c>
      <c r="BG20" s="38">
        <v>17.8</v>
      </c>
      <c r="BH20" s="38">
        <v>20.75</v>
      </c>
      <c r="BI20" s="38">
        <v>20.8</v>
      </c>
      <c r="BJ20" s="38">
        <v>21.5</v>
      </c>
      <c r="BK20" s="38">
        <v>23</v>
      </c>
      <c r="BL20" s="38">
        <v>22.2</v>
      </c>
      <c r="BM20" s="38">
        <v>22</v>
      </c>
      <c r="BN20" s="38">
        <v>22</v>
      </c>
      <c r="BO20" s="38">
        <v>22.6</v>
      </c>
      <c r="BP20" s="38">
        <v>24</v>
      </c>
      <c r="BQ20" s="38">
        <v>23.2</v>
      </c>
      <c r="BR20" s="38">
        <v>22.25</v>
      </c>
      <c r="BS20" s="38">
        <v>25.5</v>
      </c>
      <c r="BT20" s="38">
        <v>27</v>
      </c>
      <c r="BU20" s="38">
        <v>24.6</v>
      </c>
      <c r="BV20" s="38">
        <v>23.5</v>
      </c>
      <c r="BW20" s="38">
        <v>25</v>
      </c>
      <c r="BX20" s="38">
        <v>24</v>
      </c>
      <c r="BY20" s="38">
        <v>24.75</v>
      </c>
      <c r="BZ20" s="38">
        <v>26</v>
      </c>
      <c r="CA20" s="38">
        <v>26.5</v>
      </c>
      <c r="CB20" s="38">
        <v>27</v>
      </c>
      <c r="CC20" s="38">
        <v>27</v>
      </c>
      <c r="CD20" s="38">
        <v>25.5</v>
      </c>
      <c r="CE20" s="38">
        <v>26</v>
      </c>
      <c r="CF20" s="38">
        <v>26.25</v>
      </c>
      <c r="CG20" s="38">
        <v>27</v>
      </c>
      <c r="CH20" s="38">
        <v>28.75</v>
      </c>
      <c r="CK20" s="183"/>
    </row>
    <row r="21" spans="1:86" ht="17.25" customHeight="1">
      <c r="A21" s="241"/>
      <c r="B21" s="47" t="s">
        <v>79</v>
      </c>
      <c r="C21" s="58">
        <f aca="true" t="shared" si="16" ref="C21:N21">+(C20/10)*C24</f>
        <v>3.4624800000000002</v>
      </c>
      <c r="D21" s="58">
        <f t="shared" si="16"/>
        <v>3.327912</v>
      </c>
      <c r="E21" s="58">
        <f t="shared" si="16"/>
        <v>3.7072749999999997</v>
      </c>
      <c r="F21" s="58">
        <f t="shared" si="16"/>
        <v>3.9714374999999995</v>
      </c>
      <c r="G21" s="58">
        <f t="shared" si="16"/>
        <v>4.123228</v>
      </c>
      <c r="H21" s="58">
        <f t="shared" si="16"/>
        <v>4.05246</v>
      </c>
      <c r="I21" s="58">
        <f t="shared" si="16"/>
        <v>3.8918700000000004</v>
      </c>
      <c r="J21" s="58">
        <f t="shared" si="16"/>
        <v>3.28284</v>
      </c>
      <c r="K21" s="58">
        <f t="shared" si="16"/>
        <v>3.2193825</v>
      </c>
      <c r="L21" s="58">
        <f t="shared" si="16"/>
        <v>3.28896</v>
      </c>
      <c r="M21" s="58">
        <f t="shared" si="16"/>
        <v>3.675784</v>
      </c>
      <c r="N21" s="58">
        <f t="shared" si="16"/>
        <v>3.8336</v>
      </c>
      <c r="O21" s="58">
        <f aca="true" t="shared" si="17" ref="O21:T21">+(O20/10)*O24</f>
        <v>3.833155</v>
      </c>
      <c r="P21" s="58">
        <f t="shared" si="17"/>
        <v>3.3122700000000003</v>
      </c>
      <c r="Q21" s="58">
        <f t="shared" si="17"/>
        <v>2.868525</v>
      </c>
      <c r="R21" s="58">
        <f t="shared" si="17"/>
        <v>2.779744</v>
      </c>
      <c r="S21" s="58">
        <f t="shared" si="17"/>
        <v>2.67672</v>
      </c>
      <c r="T21" s="58">
        <f t="shared" si="17"/>
        <v>2.64192</v>
      </c>
      <c r="U21" s="58">
        <f aca="true" t="shared" si="18" ref="U21:Z21">+(U20/10)*U24</f>
        <v>2.6429260000000006</v>
      </c>
      <c r="V21" s="58">
        <f t="shared" si="18"/>
        <v>2.599565</v>
      </c>
      <c r="W21" s="58">
        <f t="shared" si="18"/>
        <v>2.8616499999999996</v>
      </c>
      <c r="X21" s="58">
        <f t="shared" si="18"/>
        <v>3.00064</v>
      </c>
      <c r="Y21" s="58">
        <f t="shared" si="18"/>
        <v>3.247</v>
      </c>
      <c r="Z21" s="58">
        <f t="shared" si="18"/>
        <v>3.129905</v>
      </c>
      <c r="AA21" s="58">
        <f aca="true" t="shared" si="19" ref="AA21:AO21">+(AA20/10)*AA24</f>
        <v>3.194776</v>
      </c>
      <c r="AB21" s="58">
        <f t="shared" si="19"/>
        <v>3.05712</v>
      </c>
      <c r="AC21" s="58">
        <f t="shared" si="19"/>
        <v>2.9580800000000003</v>
      </c>
      <c r="AD21" s="58">
        <f t="shared" si="19"/>
        <v>2.906694</v>
      </c>
      <c r="AE21" s="58">
        <f t="shared" si="19"/>
        <v>2.8525</v>
      </c>
      <c r="AF21" s="58">
        <f t="shared" si="19"/>
        <v>3.022396</v>
      </c>
      <c r="AG21" s="58">
        <f t="shared" si="19"/>
        <v>2.98155</v>
      </c>
      <c r="AH21" s="58">
        <f t="shared" si="19"/>
        <v>2.883795</v>
      </c>
      <c r="AI21" s="58">
        <f t="shared" si="19"/>
        <v>2.7974924999999997</v>
      </c>
      <c r="AJ21" s="58">
        <f t="shared" si="19"/>
        <v>2.718408</v>
      </c>
      <c r="AK21" s="58">
        <f t="shared" si="19"/>
        <v>2.664</v>
      </c>
      <c r="AL21" s="58">
        <f t="shared" si="19"/>
        <v>2.6432</v>
      </c>
      <c r="AM21" s="58">
        <f t="shared" si="19"/>
        <v>2.51132</v>
      </c>
      <c r="AN21" s="58">
        <f t="shared" si="19"/>
        <v>2.54744</v>
      </c>
      <c r="AO21" s="58">
        <f t="shared" si="19"/>
        <v>2.71266</v>
      </c>
      <c r="AP21" s="58">
        <f aca="true" t="shared" si="20" ref="AP21:BD21">+(AP20/10)*AP24</f>
        <v>2.643465</v>
      </c>
      <c r="AQ21" s="58">
        <f t="shared" si="20"/>
        <v>2.532075</v>
      </c>
      <c r="AR21" s="58">
        <f t="shared" si="20"/>
        <v>2.63493</v>
      </c>
      <c r="AS21" s="58">
        <f t="shared" si="20"/>
        <v>2.3555</v>
      </c>
      <c r="AT21" s="58">
        <f t="shared" si="20"/>
        <v>1.917365</v>
      </c>
      <c r="AU21" s="58">
        <f t="shared" si="20"/>
        <v>2.0379840000000002</v>
      </c>
      <c r="AV21" s="58">
        <f t="shared" si="20"/>
        <v>2.1887774999999996</v>
      </c>
      <c r="AW21" s="58">
        <f t="shared" si="20"/>
        <v>2.07281</v>
      </c>
      <c r="AX21" s="58">
        <f t="shared" si="20"/>
        <v>2.139</v>
      </c>
      <c r="AY21" s="58">
        <f t="shared" si="20"/>
        <v>2.5492749999999997</v>
      </c>
      <c r="AZ21" s="58">
        <f t="shared" si="20"/>
        <v>2.759085</v>
      </c>
      <c r="BA21" s="58">
        <f t="shared" si="20"/>
        <v>2.6427519999999998</v>
      </c>
      <c r="BB21" s="58">
        <f t="shared" si="20"/>
        <v>2.371845</v>
      </c>
      <c r="BC21" s="58">
        <f>+(BC20/10)*BC24</f>
        <v>2.2443575</v>
      </c>
      <c r="BD21" s="58">
        <f t="shared" si="20"/>
        <v>1.971684</v>
      </c>
      <c r="BE21" s="58">
        <f aca="true" t="shared" si="21" ref="BE21:BL21">+(BE20/10)*BE24</f>
        <v>1.8097200000000002</v>
      </c>
      <c r="BF21" s="58">
        <f t="shared" si="21"/>
        <v>1.6</v>
      </c>
      <c r="BG21" s="58">
        <f t="shared" si="21"/>
        <v>1.78</v>
      </c>
      <c r="BH21" s="58">
        <f t="shared" si="21"/>
        <v>2.02769</v>
      </c>
      <c r="BI21" s="58">
        <f t="shared" si="21"/>
        <v>2.0176</v>
      </c>
      <c r="BJ21" s="58">
        <f t="shared" si="21"/>
        <v>2.0854999999999997</v>
      </c>
      <c r="BK21" s="58">
        <f>+(BK20/10)*BK24</f>
        <v>2.2588299999999997</v>
      </c>
      <c r="BL21" s="58">
        <f t="shared" si="21"/>
        <v>2.154066</v>
      </c>
      <c r="BM21" s="58">
        <f aca="true" t="shared" si="22" ref="BM21:CH21">+(BM20/10)*BM24</f>
        <v>2.14346</v>
      </c>
      <c r="BN21" s="58">
        <f t="shared" si="22"/>
        <v>2.1707400000000003</v>
      </c>
      <c r="BO21" s="58">
        <f t="shared" si="22"/>
        <v>2.2505080000000004</v>
      </c>
      <c r="BP21" s="58">
        <f t="shared" si="22"/>
        <v>2.44632</v>
      </c>
      <c r="BQ21" s="58">
        <f t="shared" si="22"/>
        <v>2.339952</v>
      </c>
      <c r="BR21" s="58">
        <f t="shared" si="22"/>
        <v>2.2287825000000003</v>
      </c>
      <c r="BS21" s="58">
        <f t="shared" si="22"/>
        <v>2.5553549999999996</v>
      </c>
      <c r="BT21" s="58">
        <f t="shared" si="22"/>
        <v>2.70216</v>
      </c>
      <c r="BU21" s="58">
        <f t="shared" si="22"/>
        <v>2.427282</v>
      </c>
      <c r="BV21" s="58">
        <f t="shared" si="22"/>
        <v>2.27527</v>
      </c>
      <c r="BW21" s="58">
        <f t="shared" si="22"/>
        <v>2.40175</v>
      </c>
      <c r="BX21" s="58">
        <f t="shared" si="22"/>
        <v>2.31552</v>
      </c>
      <c r="BY21" s="58">
        <f>+(BY20/10)*BY24</f>
        <v>2.3814450000000003</v>
      </c>
      <c r="BZ21" s="58">
        <f t="shared" si="22"/>
        <v>2.55242</v>
      </c>
      <c r="CA21" s="58">
        <f t="shared" si="22"/>
        <v>2.628535</v>
      </c>
      <c r="CB21" s="58">
        <f t="shared" si="22"/>
        <v>2.6646300000000003</v>
      </c>
      <c r="CC21" s="58">
        <f>+(CC20/10)*CC24</f>
        <v>2.5963200000000004</v>
      </c>
      <c r="CD21" s="58">
        <f t="shared" si="22"/>
        <v>2.381955</v>
      </c>
      <c r="CE21" s="58">
        <f t="shared" si="22"/>
        <v>2.46246</v>
      </c>
      <c r="CF21" s="58">
        <f>+(CF20/10)*CF24</f>
        <v>2.539845</v>
      </c>
      <c r="CG21" s="58">
        <f t="shared" si="22"/>
        <v>2.691603</v>
      </c>
      <c r="CH21" s="58">
        <f t="shared" si="22"/>
        <v>2.8449275</v>
      </c>
    </row>
    <row r="22" spans="1:86" ht="17.25" customHeight="1">
      <c r="A22" s="79" t="s">
        <v>102</v>
      </c>
      <c r="B22" s="77"/>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row>
    <row r="23" spans="1:91" ht="17.25" customHeight="1">
      <c r="A23" s="46" t="s">
        <v>60</v>
      </c>
      <c r="B23" s="76" t="s">
        <v>68</v>
      </c>
      <c r="C23" s="80">
        <v>1.1778</v>
      </c>
      <c r="D23" s="80">
        <v>1.1205</v>
      </c>
      <c r="E23" s="80">
        <v>1.201</v>
      </c>
      <c r="F23" s="80">
        <v>1.2298</v>
      </c>
      <c r="G23" s="80">
        <v>1.2315</v>
      </c>
      <c r="H23" s="80">
        <v>1.2276</v>
      </c>
      <c r="I23" s="80">
        <v>1.2111</v>
      </c>
      <c r="J23" s="80">
        <v>1.2072</v>
      </c>
      <c r="K23" s="80">
        <v>1.2063</v>
      </c>
      <c r="L23" s="80">
        <v>1.2022</v>
      </c>
      <c r="M23" s="80">
        <v>1.2012</v>
      </c>
      <c r="N23" s="80">
        <v>1.201</v>
      </c>
      <c r="O23" s="80">
        <v>1.201</v>
      </c>
      <c r="P23" s="80">
        <v>1.2011</v>
      </c>
      <c r="Q23" s="80">
        <v>1.2089</v>
      </c>
      <c r="R23" s="80">
        <v>1.2098</v>
      </c>
      <c r="S23" s="80">
        <v>1.2052</v>
      </c>
      <c r="T23" s="80">
        <v>1.2091</v>
      </c>
      <c r="U23" s="80">
        <v>1.228</v>
      </c>
      <c r="V23" s="80">
        <v>1.2298</v>
      </c>
      <c r="W23" s="80">
        <v>1.2264</v>
      </c>
      <c r="X23" s="80">
        <v>1.2198</v>
      </c>
      <c r="Y23" s="80">
        <v>1.2406</v>
      </c>
      <c r="Z23" s="80">
        <v>1.2326</v>
      </c>
      <c r="AA23" s="80">
        <v>1.2364</v>
      </c>
      <c r="AB23" s="80">
        <v>1.2334</v>
      </c>
      <c r="AC23" s="80">
        <v>1.2338</v>
      </c>
      <c r="AD23" s="80">
        <v>1.2314</v>
      </c>
      <c r="AE23" s="80">
        <v>1.2319</v>
      </c>
      <c r="AF23" s="80">
        <v>1.2248999999999999</v>
      </c>
      <c r="AG23" s="80">
        <v>1.2312</v>
      </c>
      <c r="AH23" s="80">
        <v>1.2213</v>
      </c>
      <c r="AI23" s="80">
        <v>1.2178</v>
      </c>
      <c r="AJ23" s="80">
        <v>1.2191</v>
      </c>
      <c r="AK23" s="80">
        <v>1.2204</v>
      </c>
      <c r="AL23" s="80">
        <v>1.2181</v>
      </c>
      <c r="AM23" s="80">
        <v>1.215</v>
      </c>
      <c r="AN23" s="80">
        <v>1.2119</v>
      </c>
      <c r="AO23" s="80">
        <v>1.2077</v>
      </c>
      <c r="AP23" s="80">
        <v>1.2078</v>
      </c>
      <c r="AQ23" s="80">
        <v>1.2026</v>
      </c>
      <c r="AR23" s="80">
        <v>1.2024</v>
      </c>
      <c r="AS23" s="80">
        <v>1.0983</v>
      </c>
      <c r="AT23" s="80">
        <v>1.0623</v>
      </c>
      <c r="AU23" s="80">
        <v>1.0609</v>
      </c>
      <c r="AV23" s="80">
        <v>1.0382</v>
      </c>
      <c r="AW23" s="80">
        <v>1.0398</v>
      </c>
      <c r="AX23" s="80">
        <v>1.04</v>
      </c>
      <c r="AY23" s="80">
        <v>1.0488</v>
      </c>
      <c r="AZ23" s="80">
        <v>1.0782</v>
      </c>
      <c r="BA23" s="80">
        <v>1.0918</v>
      </c>
      <c r="BB23" s="80">
        <v>1.0879</v>
      </c>
      <c r="BC23" s="80">
        <v>1.083</v>
      </c>
      <c r="BD23" s="80">
        <v>1.083</v>
      </c>
      <c r="BE23" s="80">
        <v>1.0932</v>
      </c>
      <c r="BF23" s="80">
        <v>1.1</v>
      </c>
      <c r="BG23" s="80">
        <v>1.09</v>
      </c>
      <c r="BH23" s="80">
        <v>1.0931</v>
      </c>
      <c r="BI23" s="80">
        <v>1.1054</v>
      </c>
      <c r="BJ23" s="80">
        <v>1.0901</v>
      </c>
      <c r="BK23" s="80">
        <v>1.0867</v>
      </c>
      <c r="BL23" s="80">
        <v>1.0876</v>
      </c>
      <c r="BM23" s="80">
        <v>1.0922</v>
      </c>
      <c r="BN23" s="80">
        <v>1.0883</v>
      </c>
      <c r="BO23" s="80">
        <v>1.0759</v>
      </c>
      <c r="BP23" s="80">
        <v>1.0754</v>
      </c>
      <c r="BQ23" s="80">
        <v>1.0713</v>
      </c>
      <c r="BR23" s="80">
        <v>1.0659</v>
      </c>
      <c r="BS23" s="80">
        <v>1.0706</v>
      </c>
      <c r="BT23" s="80">
        <v>1.0723</v>
      </c>
      <c r="BU23" s="80">
        <v>1.0897</v>
      </c>
      <c r="BV23" s="80">
        <v>1.0875</v>
      </c>
      <c r="BW23" s="80">
        <v>1.1054</v>
      </c>
      <c r="BX23" s="80">
        <v>1.1396</v>
      </c>
      <c r="BY23" s="80">
        <v>1.1468</v>
      </c>
      <c r="BZ23" s="80">
        <v>1.1542</v>
      </c>
      <c r="CA23" s="80">
        <v>1.1643</v>
      </c>
      <c r="CB23" s="80">
        <v>1.169</v>
      </c>
      <c r="CC23" s="80">
        <v>1.1725</v>
      </c>
      <c r="CD23" s="80">
        <v>1.1544</v>
      </c>
      <c r="CE23" s="80">
        <v>1.1682</v>
      </c>
      <c r="CF23" s="80">
        <v>1.18815</v>
      </c>
      <c r="CG23" s="80">
        <v>1.17862</v>
      </c>
      <c r="CH23" s="80">
        <v>1.15552</v>
      </c>
      <c r="CK23" s="192"/>
      <c r="CL23" s="192"/>
      <c r="CM23" s="192"/>
    </row>
    <row r="24" spans="1:86" ht="17.25" customHeight="1">
      <c r="A24" s="48" t="s">
        <v>61</v>
      </c>
      <c r="B24" s="49" t="s">
        <v>69</v>
      </c>
      <c r="C24" s="81">
        <v>0.8244</v>
      </c>
      <c r="D24" s="81">
        <v>0.7812</v>
      </c>
      <c r="E24" s="81">
        <v>0.8723</v>
      </c>
      <c r="F24" s="81">
        <v>0.8975</v>
      </c>
      <c r="G24" s="81">
        <v>0.9082</v>
      </c>
      <c r="H24" s="81">
        <v>0.9316</v>
      </c>
      <c r="I24" s="81">
        <v>0.9378</v>
      </c>
      <c r="J24" s="81">
        <v>0.9119</v>
      </c>
      <c r="K24" s="81">
        <v>0.9133</v>
      </c>
      <c r="L24" s="81">
        <v>0.9136</v>
      </c>
      <c r="M24" s="81">
        <v>0.9377</v>
      </c>
      <c r="N24" s="81">
        <v>0.9584</v>
      </c>
      <c r="O24" s="81">
        <v>0.9766</v>
      </c>
      <c r="P24" s="81">
        <v>0.9685</v>
      </c>
      <c r="Q24" s="81">
        <v>0.9405</v>
      </c>
      <c r="R24" s="81">
        <v>0.9328</v>
      </c>
      <c r="S24" s="81">
        <v>0.9392</v>
      </c>
      <c r="T24" s="81">
        <v>0.9216</v>
      </c>
      <c r="U24" s="81">
        <v>0.9241</v>
      </c>
      <c r="V24" s="81">
        <v>0.9202</v>
      </c>
      <c r="W24" s="81">
        <v>0.946</v>
      </c>
      <c r="X24" s="81">
        <v>0.9377</v>
      </c>
      <c r="Y24" s="81">
        <v>0.955</v>
      </c>
      <c r="Z24" s="81">
        <v>0.9343</v>
      </c>
      <c r="AA24" s="81">
        <v>0.9452</v>
      </c>
      <c r="AB24" s="81">
        <v>0.9264</v>
      </c>
      <c r="AC24" s="81">
        <v>0.9244</v>
      </c>
      <c r="AD24" s="81">
        <v>0.9027</v>
      </c>
      <c r="AE24" s="81">
        <v>0.9128</v>
      </c>
      <c r="AF24" s="81">
        <v>0.8942</v>
      </c>
      <c r="AG24" s="81">
        <v>0.9035</v>
      </c>
      <c r="AH24" s="81">
        <v>0.8942</v>
      </c>
      <c r="AI24" s="81">
        <v>0.8811</v>
      </c>
      <c r="AJ24" s="81">
        <v>0.8826</v>
      </c>
      <c r="AK24" s="81">
        <v>0.888</v>
      </c>
      <c r="AL24" s="81">
        <v>0.896</v>
      </c>
      <c r="AM24" s="81">
        <v>0.8969</v>
      </c>
      <c r="AN24" s="81">
        <v>0.9098</v>
      </c>
      <c r="AO24" s="81">
        <v>0.9354</v>
      </c>
      <c r="AP24" s="81">
        <v>0.9526</v>
      </c>
      <c r="AQ24" s="81">
        <v>0.9646</v>
      </c>
      <c r="AR24" s="81">
        <v>0.9759</v>
      </c>
      <c r="AS24" s="81">
        <v>0.9422</v>
      </c>
      <c r="AT24" s="81">
        <v>0.9353</v>
      </c>
      <c r="AU24" s="81">
        <v>0.9798</v>
      </c>
      <c r="AV24" s="81">
        <v>0.9621</v>
      </c>
      <c r="AW24" s="81">
        <v>0.9316</v>
      </c>
      <c r="AX24" s="81">
        <v>0.93</v>
      </c>
      <c r="AY24" s="81">
        <v>0.953</v>
      </c>
      <c r="AZ24" s="81">
        <v>0.9681</v>
      </c>
      <c r="BA24" s="81">
        <v>0.9716</v>
      </c>
      <c r="BB24" s="81">
        <v>0.9681</v>
      </c>
      <c r="BC24" s="81">
        <v>1.0087</v>
      </c>
      <c r="BD24" s="81">
        <v>0.9958</v>
      </c>
      <c r="BE24" s="81">
        <v>1.0054</v>
      </c>
      <c r="BF24" s="81">
        <v>1</v>
      </c>
      <c r="BG24" s="81">
        <v>1</v>
      </c>
      <c r="BH24" s="81">
        <v>0.9772</v>
      </c>
      <c r="BI24" s="81">
        <v>0.97</v>
      </c>
      <c r="BJ24" s="81">
        <v>0.97</v>
      </c>
      <c r="BK24" s="81">
        <v>0.9821</v>
      </c>
      <c r="BL24" s="81">
        <v>0.9703</v>
      </c>
      <c r="BM24" s="81">
        <v>0.9743</v>
      </c>
      <c r="BN24" s="81">
        <v>0.9867</v>
      </c>
      <c r="BO24" s="81">
        <v>0.9958</v>
      </c>
      <c r="BP24" s="81">
        <v>1.0193</v>
      </c>
      <c r="BQ24" s="81">
        <v>1.0086</v>
      </c>
      <c r="BR24" s="81">
        <v>1.0017</v>
      </c>
      <c r="BS24" s="81">
        <v>1.0021</v>
      </c>
      <c r="BT24" s="81">
        <v>1.0008</v>
      </c>
      <c r="BU24" s="81">
        <v>0.9867</v>
      </c>
      <c r="BV24" s="81">
        <v>0.9682</v>
      </c>
      <c r="BW24" s="81">
        <v>0.9607</v>
      </c>
      <c r="BX24" s="81">
        <v>0.9648</v>
      </c>
      <c r="BY24" s="81">
        <v>0.9622</v>
      </c>
      <c r="BZ24" s="81">
        <v>0.9817</v>
      </c>
      <c r="CA24" s="81">
        <v>0.9919</v>
      </c>
      <c r="CB24" s="81">
        <v>0.9869</v>
      </c>
      <c r="CC24" s="81">
        <v>0.9616</v>
      </c>
      <c r="CD24" s="81">
        <v>0.9341</v>
      </c>
      <c r="CE24" s="81">
        <v>0.9471</v>
      </c>
      <c r="CF24" s="81">
        <v>0.96756</v>
      </c>
      <c r="CG24" s="81">
        <v>0.99689</v>
      </c>
      <c r="CH24" s="81">
        <v>0.98954</v>
      </c>
    </row>
    <row r="25" spans="1:84" ht="13.5" customHeight="1">
      <c r="A25" s="91" t="s">
        <v>65</v>
      </c>
      <c r="BT25" s="132"/>
      <c r="BU25" s="132"/>
      <c r="BV25" s="132"/>
      <c r="BW25" s="132"/>
      <c r="BZ25" s="132"/>
      <c r="CC25" s="132"/>
      <c r="CF25" s="132"/>
    </row>
    <row r="26" spans="1:84" ht="12.75" customHeight="1">
      <c r="A26" s="92" t="s">
        <v>91</v>
      </c>
      <c r="BT26" s="132"/>
      <c r="BU26" s="132"/>
      <c r="BV26" s="132"/>
      <c r="BW26" s="132"/>
      <c r="BZ26" s="132"/>
      <c r="CC26" s="132"/>
      <c r="CF26" s="132"/>
    </row>
    <row r="27" spans="1:84" ht="12.75" customHeight="1">
      <c r="A27" s="92" t="s">
        <v>92</v>
      </c>
      <c r="AY27" s="186"/>
      <c r="AZ27" s="183"/>
      <c r="BT27" s="132"/>
      <c r="BU27" s="132"/>
      <c r="BV27" s="132"/>
      <c r="BW27" s="132"/>
      <c r="BZ27" s="132"/>
      <c r="CC27" s="132"/>
      <c r="CF27" s="132"/>
    </row>
    <row r="28" spans="1:53" ht="12.75" customHeight="1">
      <c r="A28" s="93" t="s">
        <v>75</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Y28" s="186"/>
      <c r="AZ28" s="183"/>
      <c r="BA28" s="182"/>
    </row>
    <row r="29" spans="1:53" ht="12.75" customHeight="1">
      <c r="A29" s="128" t="s">
        <v>139</v>
      </c>
      <c r="AY29" s="186"/>
      <c r="AZ29" s="183"/>
      <c r="BA29" s="182"/>
    </row>
    <row r="30" spans="51:53" ht="15">
      <c r="AY30" s="186"/>
      <c r="AZ30" s="183"/>
      <c r="BA30" s="182"/>
    </row>
    <row r="31" spans="48:53" ht="12.75" customHeight="1">
      <c r="AV31" s="171"/>
      <c r="AW31" s="171"/>
      <c r="AX31" s="171"/>
      <c r="AY31" s="186"/>
      <c r="AZ31" s="183"/>
      <c r="BA31" s="182"/>
    </row>
    <row r="32" spans="1:53" ht="12.75" customHeight="1" hidden="1" outlineLevel="1">
      <c r="A32" s="17"/>
      <c r="AY32" s="185"/>
      <c r="AZ32" s="181">
        <v>361.8421052631579</v>
      </c>
      <c r="BA32" s="182">
        <v>269.59473684210525</v>
      </c>
    </row>
    <row r="33" ht="12.75" customHeight="1" hidden="1" outlineLevel="1">
      <c r="AY33" s="184"/>
    </row>
    <row r="34" spans="1:51" ht="12.75" customHeight="1" hidden="1" outlineLevel="1">
      <c r="A34" s="247"/>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139"/>
      <c r="AB34" s="139"/>
      <c r="AC34" s="139"/>
      <c r="AD34" s="139"/>
      <c r="AE34" s="139"/>
      <c r="AF34" s="139"/>
      <c r="AG34" s="139"/>
      <c r="AH34" s="139"/>
      <c r="AI34" s="139"/>
      <c r="AJ34" s="139"/>
      <c r="AK34" s="139"/>
      <c r="AL34" s="139"/>
      <c r="AY34" s="184"/>
    </row>
    <row r="35" spans="1:38" ht="12.75" customHeight="1" hidden="1" outlineLevel="1">
      <c r="A35" s="230"/>
      <c r="B35" s="249"/>
      <c r="C35" s="87"/>
      <c r="D35" s="87"/>
      <c r="E35" s="87"/>
      <c r="F35" s="87"/>
      <c r="G35" s="87"/>
      <c r="H35" s="87"/>
      <c r="I35" s="87"/>
      <c r="J35" s="87"/>
      <c r="K35" s="87"/>
      <c r="L35" s="87"/>
      <c r="M35" s="87"/>
      <c r="N35" s="87"/>
      <c r="O35" s="229"/>
      <c r="P35" s="229"/>
      <c r="Q35" s="229"/>
      <c r="R35" s="246"/>
      <c r="S35" s="246"/>
      <c r="T35" s="246"/>
      <c r="U35" s="246"/>
      <c r="V35" s="246"/>
      <c r="W35" s="246"/>
      <c r="X35" s="246"/>
      <c r="Y35" s="246"/>
      <c r="Z35" s="246"/>
      <c r="AA35" s="140"/>
      <c r="AB35" s="140"/>
      <c r="AC35" s="140"/>
      <c r="AD35" s="140"/>
      <c r="AE35" s="140"/>
      <c r="AF35" s="140"/>
      <c r="AG35" s="140"/>
      <c r="AH35" s="140"/>
      <c r="AI35" s="140"/>
      <c r="AJ35" s="140"/>
      <c r="AK35" s="140"/>
      <c r="AL35" s="140"/>
    </row>
    <row r="36" spans="1:38" ht="12.75" customHeight="1" hidden="1" outlineLevel="1">
      <c r="A36" s="230"/>
      <c r="B36" s="249"/>
      <c r="C36" s="87"/>
      <c r="D36" s="87"/>
      <c r="E36" s="87"/>
      <c r="F36" s="87"/>
      <c r="G36" s="87"/>
      <c r="H36" s="87"/>
      <c r="I36" s="87"/>
      <c r="J36" s="87"/>
      <c r="K36" s="87"/>
      <c r="L36" s="87"/>
      <c r="M36" s="87"/>
      <c r="N36" s="87"/>
      <c r="O36" s="13"/>
      <c r="P36" s="13"/>
      <c r="Q36" s="13"/>
      <c r="R36" s="13"/>
      <c r="S36" s="13"/>
      <c r="T36" s="13"/>
      <c r="U36" s="13"/>
      <c r="V36" s="13"/>
      <c r="W36" s="13"/>
      <c r="X36" s="13"/>
      <c r="Y36" s="13"/>
      <c r="Z36" s="13"/>
      <c r="AA36" s="141"/>
      <c r="AB36" s="141"/>
      <c r="AC36" s="141"/>
      <c r="AD36" s="141"/>
      <c r="AE36" s="141"/>
      <c r="AF36" s="141"/>
      <c r="AG36" s="141"/>
      <c r="AH36" s="141"/>
      <c r="AI36" s="141"/>
      <c r="AJ36" s="141"/>
      <c r="AK36" s="141"/>
      <c r="AL36" s="141"/>
    </row>
    <row r="37" spans="1:38" ht="12.75" customHeight="1" hidden="1" outlineLevel="1">
      <c r="A37" s="230"/>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137"/>
      <c r="AB37" s="137"/>
      <c r="AC37" s="137"/>
      <c r="AD37" s="137"/>
      <c r="AE37" s="137"/>
      <c r="AF37" s="137"/>
      <c r="AG37" s="137"/>
      <c r="AH37" s="137"/>
      <c r="AI37" s="137"/>
      <c r="AJ37" s="137"/>
      <c r="AK37" s="137"/>
      <c r="AL37" s="137"/>
    </row>
    <row r="38" spans="1:38" ht="15" customHeight="1" hidden="1" outlineLevel="1">
      <c r="A38" s="19"/>
      <c r="B38" s="20"/>
      <c r="C38" s="20"/>
      <c r="D38" s="20"/>
      <c r="E38" s="20"/>
      <c r="F38" s="20"/>
      <c r="G38" s="20"/>
      <c r="H38" s="20"/>
      <c r="I38" s="20"/>
      <c r="J38" s="20"/>
      <c r="K38" s="20"/>
      <c r="L38" s="20"/>
      <c r="M38" s="20"/>
      <c r="N38" s="20"/>
      <c r="O38" s="21"/>
      <c r="P38" s="21"/>
      <c r="Q38" s="21"/>
      <c r="R38" s="21"/>
      <c r="S38" s="21"/>
      <c r="T38" s="21"/>
      <c r="U38" s="21"/>
      <c r="V38" s="21"/>
      <c r="W38" s="21"/>
      <c r="X38" s="21"/>
      <c r="Y38" s="21"/>
      <c r="Z38" s="21"/>
      <c r="AA38" s="142"/>
      <c r="AB38" s="142"/>
      <c r="AC38" s="142"/>
      <c r="AD38" s="142"/>
      <c r="AE38" s="142"/>
      <c r="AF38" s="142"/>
      <c r="AG38" s="142"/>
      <c r="AH38" s="142"/>
      <c r="AI38" s="142"/>
      <c r="AJ38" s="142"/>
      <c r="AK38" s="142"/>
      <c r="AL38" s="142"/>
    </row>
    <row r="39" spans="1:38" ht="15" customHeight="1" hidden="1" outlineLevel="1">
      <c r="A39" s="19"/>
      <c r="B39" s="22"/>
      <c r="C39" s="22"/>
      <c r="D39" s="22"/>
      <c r="E39" s="22"/>
      <c r="F39" s="22"/>
      <c r="G39" s="22"/>
      <c r="H39" s="22"/>
      <c r="I39" s="22"/>
      <c r="J39" s="22"/>
      <c r="K39" s="22"/>
      <c r="L39" s="22"/>
      <c r="M39" s="22"/>
      <c r="N39" s="22"/>
      <c r="O39" s="21"/>
      <c r="P39" s="21"/>
      <c r="Q39" s="21"/>
      <c r="R39" s="21"/>
      <c r="S39" s="21"/>
      <c r="T39" s="21"/>
      <c r="U39" s="21"/>
      <c r="V39" s="21"/>
      <c r="W39" s="21"/>
      <c r="X39" s="21"/>
      <c r="Y39" s="21"/>
      <c r="Z39" s="21"/>
      <c r="AA39" s="142"/>
      <c r="AB39" s="142"/>
      <c r="AC39" s="142"/>
      <c r="AD39" s="142"/>
      <c r="AE39" s="142"/>
      <c r="AF39" s="142"/>
      <c r="AG39" s="142"/>
      <c r="AH39" s="142"/>
      <c r="AI39" s="142"/>
      <c r="AJ39" s="142"/>
      <c r="AK39" s="142"/>
      <c r="AL39" s="142"/>
    </row>
    <row r="40" spans="1:38" ht="15" customHeight="1" hidden="1" outlineLevel="1">
      <c r="A40" s="19"/>
      <c r="B40" s="22"/>
      <c r="C40" s="22"/>
      <c r="D40" s="22"/>
      <c r="E40" s="22"/>
      <c r="F40" s="22"/>
      <c r="G40" s="22"/>
      <c r="H40" s="22"/>
      <c r="I40" s="22"/>
      <c r="J40" s="22"/>
      <c r="K40" s="22"/>
      <c r="L40" s="22"/>
      <c r="M40" s="22"/>
      <c r="N40" s="22"/>
      <c r="O40" s="21"/>
      <c r="P40" s="21"/>
      <c r="Q40" s="21"/>
      <c r="R40" s="21"/>
      <c r="S40" s="21"/>
      <c r="T40" s="21"/>
      <c r="U40" s="21"/>
      <c r="V40" s="21"/>
      <c r="W40" s="21"/>
      <c r="X40" s="21"/>
      <c r="Y40" s="21"/>
      <c r="Z40" s="21"/>
      <c r="AA40" s="142"/>
      <c r="AB40" s="142"/>
      <c r="AC40" s="142"/>
      <c r="AD40" s="142"/>
      <c r="AE40" s="142"/>
      <c r="AF40" s="142"/>
      <c r="AG40" s="142"/>
      <c r="AH40" s="142"/>
      <c r="AI40" s="142"/>
      <c r="AJ40" s="142"/>
      <c r="AK40" s="142"/>
      <c r="AL40" s="142"/>
    </row>
    <row r="41" spans="1:38" ht="12.75" customHeight="1" hidden="1" outlineLevel="1">
      <c r="A41" s="230"/>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137"/>
      <c r="AB41" s="137"/>
      <c r="AC41" s="137"/>
      <c r="AD41" s="137"/>
      <c r="AE41" s="137"/>
      <c r="AF41" s="137"/>
      <c r="AG41" s="137"/>
      <c r="AH41" s="137"/>
      <c r="AI41" s="137"/>
      <c r="AJ41" s="137"/>
      <c r="AK41" s="137"/>
      <c r="AL41" s="137"/>
    </row>
    <row r="42" spans="1:38" ht="15" customHeight="1" hidden="1" outlineLevel="1">
      <c r="A42" s="23"/>
      <c r="B42" s="20"/>
      <c r="C42" s="20"/>
      <c r="D42" s="20"/>
      <c r="E42" s="20"/>
      <c r="F42" s="20"/>
      <c r="G42" s="20"/>
      <c r="H42" s="20"/>
      <c r="I42" s="20"/>
      <c r="J42" s="20"/>
      <c r="K42" s="20"/>
      <c r="L42" s="20"/>
      <c r="M42" s="20"/>
      <c r="N42" s="20"/>
      <c r="O42" s="21"/>
      <c r="P42" s="21"/>
      <c r="Q42" s="21"/>
      <c r="R42" s="21"/>
      <c r="S42" s="21"/>
      <c r="T42" s="21"/>
      <c r="U42" s="21"/>
      <c r="V42" s="21"/>
      <c r="W42" s="21"/>
      <c r="X42" s="21"/>
      <c r="Y42" s="21"/>
      <c r="Z42" s="21"/>
      <c r="AA42" s="142"/>
      <c r="AB42" s="142"/>
      <c r="AC42" s="142"/>
      <c r="AD42" s="142"/>
      <c r="AE42" s="142"/>
      <c r="AF42" s="142"/>
      <c r="AG42" s="142"/>
      <c r="AH42" s="142"/>
      <c r="AI42" s="142"/>
      <c r="AJ42" s="142"/>
      <c r="AK42" s="142"/>
      <c r="AL42" s="142"/>
    </row>
    <row r="43" spans="1:38" ht="12.75" customHeight="1" hidden="1" outlineLevel="1">
      <c r="A43" s="230"/>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137"/>
      <c r="AB43" s="137"/>
      <c r="AC43" s="137"/>
      <c r="AD43" s="137"/>
      <c r="AE43" s="137"/>
      <c r="AF43" s="137"/>
      <c r="AG43" s="137"/>
      <c r="AH43" s="137"/>
      <c r="AI43" s="137"/>
      <c r="AJ43" s="137"/>
      <c r="AK43" s="137"/>
      <c r="AL43" s="137"/>
    </row>
    <row r="44" spans="1:38" ht="15" customHeight="1" hidden="1" outlineLevel="1">
      <c r="A44" s="24"/>
      <c r="B44" s="20"/>
      <c r="C44" s="20"/>
      <c r="D44" s="20"/>
      <c r="E44" s="20"/>
      <c r="F44" s="20"/>
      <c r="G44" s="20"/>
      <c r="H44" s="20"/>
      <c r="I44" s="20"/>
      <c r="J44" s="20"/>
      <c r="K44" s="20"/>
      <c r="L44" s="20"/>
      <c r="M44" s="20"/>
      <c r="N44" s="20"/>
      <c r="O44" s="25"/>
      <c r="P44" s="25"/>
      <c r="Q44" s="25"/>
      <c r="R44" s="25"/>
      <c r="S44" s="25"/>
      <c r="T44" s="25"/>
      <c r="U44" s="25"/>
      <c r="V44" s="25"/>
      <c r="W44" s="25"/>
      <c r="X44" s="25"/>
      <c r="Y44" s="25"/>
      <c r="Z44" s="25"/>
      <c r="AA44" s="143"/>
      <c r="AB44" s="143"/>
      <c r="AC44" s="143"/>
      <c r="AD44" s="143"/>
      <c r="AE44" s="143"/>
      <c r="AF44" s="143"/>
      <c r="AG44" s="143"/>
      <c r="AH44" s="143"/>
      <c r="AI44" s="143"/>
      <c r="AJ44" s="143"/>
      <c r="AK44" s="143"/>
      <c r="AL44" s="143"/>
    </row>
    <row r="45" spans="1:38" ht="15" customHeight="1" hidden="1" outlineLevel="1">
      <c r="A45" s="24"/>
      <c r="B45" s="20"/>
      <c r="C45" s="20"/>
      <c r="D45" s="20"/>
      <c r="E45" s="20"/>
      <c r="F45" s="20"/>
      <c r="G45" s="20"/>
      <c r="H45" s="20"/>
      <c r="I45" s="20"/>
      <c r="J45" s="20"/>
      <c r="K45" s="20"/>
      <c r="L45" s="20"/>
      <c r="M45" s="20"/>
      <c r="N45" s="20"/>
      <c r="O45" s="25"/>
      <c r="P45" s="25"/>
      <c r="Q45" s="25"/>
      <c r="R45" s="25"/>
      <c r="S45" s="25"/>
      <c r="T45" s="25"/>
      <c r="U45" s="25"/>
      <c r="V45" s="25"/>
      <c r="W45" s="25"/>
      <c r="X45" s="25"/>
      <c r="Y45" s="25"/>
      <c r="Z45" s="25"/>
      <c r="AA45" s="143"/>
      <c r="AB45" s="143"/>
      <c r="AC45" s="143"/>
      <c r="AD45" s="143"/>
      <c r="AE45" s="143"/>
      <c r="AF45" s="143"/>
      <c r="AG45" s="143"/>
      <c r="AH45" s="143"/>
      <c r="AI45" s="143"/>
      <c r="AJ45" s="143"/>
      <c r="AK45" s="143"/>
      <c r="AL45" s="143"/>
    </row>
    <row r="46" ht="12.75" customHeight="1" hidden="1" outlineLevel="1"/>
    <row r="47" ht="12.75" customHeight="1" hidden="1" outlineLevel="1">
      <c r="A47" s="16"/>
    </row>
    <row r="48" ht="15" customHeight="1" hidden="1" outlineLevel="1">
      <c r="S48" s="26"/>
    </row>
    <row r="49" spans="1:38" ht="12.75" customHeight="1" hidden="1" outlineLevel="1">
      <c r="A49" s="245"/>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138"/>
      <c r="AB49" s="138"/>
      <c r="AC49" s="138"/>
      <c r="AD49" s="138"/>
      <c r="AE49" s="138"/>
      <c r="AF49" s="138"/>
      <c r="AG49" s="138"/>
      <c r="AH49" s="138"/>
      <c r="AI49" s="138"/>
      <c r="AJ49" s="138"/>
      <c r="AK49" s="138"/>
      <c r="AL49" s="138"/>
    </row>
    <row r="50" spans="1:19" ht="15" customHeight="1" hidden="1" outlineLevel="1">
      <c r="A50" s="14"/>
      <c r="S50" s="26"/>
    </row>
    <row r="51" ht="12.75" customHeight="1" hidden="1" outlineLevel="1">
      <c r="A51" s="15"/>
    </row>
    <row r="52" ht="12.75" customHeight="1" hidden="1" outlineLevel="1"/>
    <row r="53" ht="12.75" customHeight="1" hidden="1" outlineLevel="1"/>
    <row r="54" ht="12.75" customHeight="1" hidden="1" outlineLevel="1"/>
    <row r="55" spans="2:14" ht="15" customHeight="1" hidden="1" outlineLevel="1">
      <c r="B55"/>
      <c r="C55"/>
      <c r="D55"/>
      <c r="E55"/>
      <c r="F55"/>
      <c r="G55"/>
      <c r="H55"/>
      <c r="I55"/>
      <c r="J55"/>
      <c r="K55"/>
      <c r="L55"/>
      <c r="M55"/>
      <c r="N55"/>
    </row>
    <row r="56" ht="12.75" customHeight="1" hidden="1" outlineLevel="1"/>
    <row r="57" ht="12.75" customHeight="1" hidden="1" outlineLevel="1"/>
    <row r="58" ht="12.75" customHeight="1" hidden="1" outlineLevel="1"/>
    <row r="59" ht="12.75" customHeight="1" hidden="1" outlineLevel="1"/>
    <row r="60" spans="1:15" ht="12.75" customHeight="1" hidden="1" outlineLevel="1">
      <c r="A60" s="17"/>
      <c r="B60" s="17"/>
      <c r="C60" s="17"/>
      <c r="D60" s="17"/>
      <c r="E60" s="17"/>
      <c r="F60" s="17"/>
      <c r="G60" s="17"/>
      <c r="H60" s="17"/>
      <c r="I60" s="17"/>
      <c r="J60" s="17"/>
      <c r="K60" s="17"/>
      <c r="L60" s="17"/>
      <c r="M60" s="17"/>
      <c r="N60" s="17"/>
      <c r="O60" s="17"/>
    </row>
    <row r="61" ht="12.75" customHeight="1" hidden="1" outlineLevel="1"/>
    <row r="62" spans="1:38" ht="12.75" customHeight="1" hidden="1" outlineLevel="1">
      <c r="A62" s="231"/>
      <c r="B62" s="243"/>
      <c r="C62" s="89"/>
      <c r="D62" s="89"/>
      <c r="E62" s="89"/>
      <c r="F62" s="89"/>
      <c r="G62" s="89"/>
      <c r="H62" s="89"/>
      <c r="I62" s="89"/>
      <c r="J62" s="89"/>
      <c r="K62" s="89"/>
      <c r="L62" s="89"/>
      <c r="M62" s="89"/>
      <c r="N62" s="89"/>
      <c r="O62" s="237"/>
      <c r="P62" s="238"/>
      <c r="Q62" s="239"/>
      <c r="R62" s="234"/>
      <c r="S62" s="235"/>
      <c r="T62" s="236"/>
      <c r="U62" s="234"/>
      <c r="V62" s="235"/>
      <c r="W62" s="236"/>
      <c r="X62" s="234"/>
      <c r="Y62" s="235"/>
      <c r="Z62" s="236"/>
      <c r="AA62" s="140"/>
      <c r="AB62" s="140"/>
      <c r="AC62" s="140"/>
      <c r="AD62" s="140"/>
      <c r="AE62" s="140"/>
      <c r="AF62" s="140"/>
      <c r="AG62" s="140"/>
      <c r="AH62" s="140"/>
      <c r="AI62" s="140"/>
      <c r="AJ62" s="140"/>
      <c r="AK62" s="140"/>
      <c r="AL62" s="140"/>
    </row>
    <row r="63" spans="1:38" ht="12.75" customHeight="1" hidden="1" outlineLevel="1">
      <c r="A63" s="232"/>
      <c r="B63" s="244"/>
      <c r="C63" s="88"/>
      <c r="D63" s="88"/>
      <c r="E63" s="88"/>
      <c r="F63" s="88"/>
      <c r="G63" s="88"/>
      <c r="H63" s="88"/>
      <c r="I63" s="88"/>
      <c r="J63" s="88"/>
      <c r="K63" s="88"/>
      <c r="L63" s="88"/>
      <c r="M63" s="88"/>
      <c r="N63" s="88"/>
      <c r="O63" s="13"/>
      <c r="P63" s="13"/>
      <c r="Q63" s="13"/>
      <c r="R63" s="13"/>
      <c r="S63" s="13"/>
      <c r="T63" s="13"/>
      <c r="U63" s="13"/>
      <c r="V63" s="13"/>
      <c r="W63" s="13"/>
      <c r="X63" s="13"/>
      <c r="Y63" s="13"/>
      <c r="Z63" s="13"/>
      <c r="AA63" s="141"/>
      <c r="AB63" s="141"/>
      <c r="AC63" s="141"/>
      <c r="AD63" s="141"/>
      <c r="AE63" s="141"/>
      <c r="AF63" s="141"/>
      <c r="AG63" s="141"/>
      <c r="AH63" s="141"/>
      <c r="AI63" s="141"/>
      <c r="AJ63" s="141"/>
      <c r="AK63" s="141"/>
      <c r="AL63" s="141"/>
    </row>
    <row r="64" spans="1:38" ht="15" customHeight="1" hidden="1" outlineLevel="1">
      <c r="A64" s="19"/>
      <c r="B64" s="20"/>
      <c r="C64" s="20"/>
      <c r="D64" s="20"/>
      <c r="E64" s="20"/>
      <c r="F64" s="20"/>
      <c r="G64" s="20"/>
      <c r="H64" s="20"/>
      <c r="I64" s="20"/>
      <c r="J64" s="20"/>
      <c r="K64" s="20"/>
      <c r="L64" s="20"/>
      <c r="M64" s="20"/>
      <c r="N64" s="20"/>
      <c r="O64" s="23"/>
      <c r="P64" s="23"/>
      <c r="Q64" s="23"/>
      <c r="R64" s="23"/>
      <c r="S64" s="23"/>
      <c r="T64" s="23"/>
      <c r="U64" s="23"/>
      <c r="V64" s="23"/>
      <c r="W64" s="23"/>
      <c r="X64" s="18"/>
      <c r="Y64" s="18"/>
      <c r="Z64" s="18"/>
      <c r="AA64" s="137"/>
      <c r="AB64" s="137"/>
      <c r="AC64" s="137"/>
      <c r="AD64" s="137"/>
      <c r="AE64" s="137"/>
      <c r="AF64" s="137"/>
      <c r="AG64" s="137"/>
      <c r="AH64" s="137"/>
      <c r="AI64" s="137"/>
      <c r="AJ64" s="137"/>
      <c r="AK64" s="137"/>
      <c r="AL64" s="137"/>
    </row>
    <row r="65" spans="1:38" ht="15" customHeight="1" hidden="1" outlineLevel="1">
      <c r="A65" s="19"/>
      <c r="B65" s="20"/>
      <c r="C65" s="20"/>
      <c r="D65" s="20"/>
      <c r="E65" s="20"/>
      <c r="F65" s="20"/>
      <c r="G65" s="20"/>
      <c r="H65" s="20"/>
      <c r="I65" s="20"/>
      <c r="J65" s="20"/>
      <c r="K65" s="20"/>
      <c r="L65" s="20"/>
      <c r="M65" s="20"/>
      <c r="N65" s="20"/>
      <c r="O65" s="23"/>
      <c r="P65" s="23"/>
      <c r="Q65" s="23"/>
      <c r="R65" s="23"/>
      <c r="S65" s="23"/>
      <c r="T65" s="23"/>
      <c r="U65" s="23"/>
      <c r="V65" s="23"/>
      <c r="W65" s="23"/>
      <c r="X65" s="28"/>
      <c r="Y65" s="28"/>
      <c r="Z65" s="28"/>
      <c r="AA65" s="144"/>
      <c r="AB65" s="144"/>
      <c r="AC65" s="144"/>
      <c r="AD65" s="144"/>
      <c r="AE65" s="144"/>
      <c r="AF65" s="144"/>
      <c r="AG65" s="144"/>
      <c r="AH65" s="144"/>
      <c r="AI65" s="144"/>
      <c r="AJ65" s="144"/>
      <c r="AK65" s="144"/>
      <c r="AL65" s="144"/>
    </row>
    <row r="66" spans="1:38" ht="15" customHeight="1" hidden="1" outlineLevel="1">
      <c r="A66" s="19"/>
      <c r="B66" s="20"/>
      <c r="C66" s="20"/>
      <c r="D66" s="20"/>
      <c r="E66" s="20"/>
      <c r="F66" s="20"/>
      <c r="G66" s="20"/>
      <c r="H66" s="20"/>
      <c r="I66" s="20"/>
      <c r="J66" s="20"/>
      <c r="K66" s="20"/>
      <c r="L66" s="20"/>
      <c r="M66" s="20"/>
      <c r="N66" s="20"/>
      <c r="O66" s="23"/>
      <c r="P66" s="23"/>
      <c r="Q66" s="23"/>
      <c r="R66" s="23"/>
      <c r="S66" s="23"/>
      <c r="T66" s="23"/>
      <c r="U66" s="23"/>
      <c r="V66" s="23"/>
      <c r="W66" s="23"/>
      <c r="X66" s="28"/>
      <c r="Y66" s="28"/>
      <c r="Z66" s="28"/>
      <c r="AA66" s="144"/>
      <c r="AB66" s="144"/>
      <c r="AC66" s="144"/>
      <c r="AD66" s="144"/>
      <c r="AE66" s="144"/>
      <c r="AF66" s="144"/>
      <c r="AG66" s="144"/>
      <c r="AH66" s="144"/>
      <c r="AI66" s="144"/>
      <c r="AJ66" s="144"/>
      <c r="AK66" s="144"/>
      <c r="AL66" s="144"/>
    </row>
    <row r="67" ht="12.75" customHeight="1" hidden="1" outlineLevel="1"/>
    <row r="68" spans="1:38" ht="15" customHeight="1" hidden="1" outlineLevel="1">
      <c r="A68" s="23"/>
      <c r="B68" s="20"/>
      <c r="C68" s="20"/>
      <c r="D68" s="20"/>
      <c r="E68" s="20"/>
      <c r="F68" s="20"/>
      <c r="G68" s="20"/>
      <c r="H68" s="20"/>
      <c r="I68" s="20"/>
      <c r="J68" s="20"/>
      <c r="K68" s="20"/>
      <c r="L68" s="20"/>
      <c r="M68" s="20"/>
      <c r="N68" s="20"/>
      <c r="O68" s="23"/>
      <c r="P68" s="23"/>
      <c r="Q68" s="23"/>
      <c r="R68" s="23"/>
      <c r="S68" s="23"/>
      <c r="T68" s="23"/>
      <c r="U68" s="23"/>
      <c r="V68" s="23"/>
      <c r="W68" s="23"/>
      <c r="X68" s="28"/>
      <c r="Y68" s="28"/>
      <c r="Z68" s="28"/>
      <c r="AA68" s="144"/>
      <c r="AB68" s="144"/>
      <c r="AC68" s="144"/>
      <c r="AD68" s="144"/>
      <c r="AE68" s="144"/>
      <c r="AF68" s="144"/>
      <c r="AG68" s="144"/>
      <c r="AH68" s="144"/>
      <c r="AI68" s="144"/>
      <c r="AJ68" s="144"/>
      <c r="AK68" s="144"/>
      <c r="AL68" s="144"/>
    </row>
    <row r="69" ht="12.75" customHeight="1" hidden="1" outlineLevel="1"/>
    <row r="70" ht="12.75" customHeight="1" hidden="1" outlineLevel="1">
      <c r="A70" s="17"/>
    </row>
    <row r="71" spans="1:14" ht="15" customHeight="1" hidden="1" outlineLevel="1">
      <c r="A71" s="19"/>
      <c r="B71" s="20"/>
      <c r="C71" s="90"/>
      <c r="D71" s="90"/>
      <c r="E71" s="90"/>
      <c r="F71" s="90"/>
      <c r="G71" s="90"/>
      <c r="H71" s="90"/>
      <c r="I71" s="90"/>
      <c r="J71" s="90"/>
      <c r="K71" s="90"/>
      <c r="L71" s="90"/>
      <c r="M71" s="90"/>
      <c r="N71" s="90"/>
    </row>
    <row r="72" spans="1:14" ht="15" customHeight="1" hidden="1" outlineLevel="1">
      <c r="A72" s="19"/>
      <c r="B72" s="20"/>
      <c r="C72" s="90"/>
      <c r="D72" s="90"/>
      <c r="E72" s="90"/>
      <c r="F72" s="90"/>
      <c r="G72" s="90"/>
      <c r="H72" s="90"/>
      <c r="I72" s="90"/>
      <c r="J72" s="90"/>
      <c r="K72" s="90"/>
      <c r="L72" s="90"/>
      <c r="M72" s="90"/>
      <c r="N72" s="90"/>
    </row>
    <row r="73" spans="1:14" ht="15" customHeight="1" hidden="1" outlineLevel="1">
      <c r="A73" s="19"/>
      <c r="B73" s="20"/>
      <c r="C73" s="90"/>
      <c r="D73" s="90"/>
      <c r="E73" s="90"/>
      <c r="F73" s="90"/>
      <c r="G73" s="90"/>
      <c r="H73" s="90"/>
      <c r="I73" s="90"/>
      <c r="J73" s="90"/>
      <c r="K73" s="90"/>
      <c r="L73" s="90"/>
      <c r="M73" s="90"/>
      <c r="N73" s="90"/>
    </row>
    <row r="74" ht="12.75" customHeight="1" hidden="1" outlineLevel="1"/>
    <row r="75" spans="1:14" ht="15" customHeight="1" hidden="1" outlineLevel="1">
      <c r="A75" s="23"/>
      <c r="B75" s="20"/>
      <c r="C75" s="90"/>
      <c r="D75" s="90"/>
      <c r="E75" s="90"/>
      <c r="F75" s="90"/>
      <c r="G75" s="90"/>
      <c r="H75" s="90"/>
      <c r="I75" s="90"/>
      <c r="J75" s="90"/>
      <c r="K75" s="90"/>
      <c r="L75" s="90"/>
      <c r="M75" s="90"/>
      <c r="N75" s="90"/>
    </row>
    <row r="76" ht="12.75" customHeight="1" hidden="1" outlineLevel="1"/>
    <row r="77" ht="12.75" customHeight="1" hidden="1" outlineLevel="1"/>
    <row r="78" spans="15:38" ht="12.75" customHeight="1" hidden="1" outlineLevel="1">
      <c r="O78" s="27"/>
      <c r="P78" s="27"/>
      <c r="Q78" s="27"/>
      <c r="R78" s="27"/>
      <c r="S78" s="27"/>
      <c r="T78" s="27"/>
      <c r="U78" s="27"/>
      <c r="V78" s="27"/>
      <c r="W78" s="27"/>
      <c r="X78" s="27"/>
      <c r="Y78" s="27"/>
      <c r="Z78" s="27"/>
      <c r="AA78" s="27"/>
      <c r="AB78" s="27"/>
      <c r="AC78" s="27"/>
      <c r="AD78" s="27"/>
      <c r="AE78" s="27"/>
      <c r="AF78" s="27"/>
      <c r="AG78" s="27"/>
      <c r="AH78" s="27"/>
      <c r="AI78" s="27"/>
      <c r="AJ78" s="27"/>
      <c r="AK78" s="27"/>
      <c r="AL78" s="27"/>
    </row>
    <row r="79" spans="15:38" ht="12.75" customHeight="1" hidden="1" outlineLevel="1">
      <c r="O79" s="27"/>
      <c r="P79" s="27"/>
      <c r="Q79" s="27"/>
      <c r="R79" s="27"/>
      <c r="S79" s="27"/>
      <c r="T79" s="27"/>
      <c r="U79" s="27"/>
      <c r="V79" s="27"/>
      <c r="W79" s="27"/>
      <c r="X79" s="27"/>
      <c r="Y79" s="27"/>
      <c r="Z79" s="27"/>
      <c r="AA79" s="27"/>
      <c r="AB79" s="27"/>
      <c r="AC79" s="27"/>
      <c r="AD79" s="27"/>
      <c r="AE79" s="27"/>
      <c r="AF79" s="27"/>
      <c r="AG79" s="27"/>
      <c r="AH79" s="27"/>
      <c r="AI79" s="27"/>
      <c r="AJ79" s="27"/>
      <c r="AK79" s="27"/>
      <c r="AL79" s="27"/>
    </row>
    <row r="80" spans="15:38" ht="12.75" customHeight="1" hidden="1" outlineLevel="1">
      <c r="O80" s="27"/>
      <c r="P80" s="27"/>
      <c r="Q80" s="27"/>
      <c r="R80" s="27"/>
      <c r="S80" s="27"/>
      <c r="T80" s="27"/>
      <c r="U80" s="27"/>
      <c r="V80" s="27"/>
      <c r="W80" s="27"/>
      <c r="X80" s="27"/>
      <c r="Y80" s="27"/>
      <c r="Z80" s="27"/>
      <c r="AA80" s="27"/>
      <c r="AB80" s="27"/>
      <c r="AC80" s="27"/>
      <c r="AD80" s="27"/>
      <c r="AE80" s="27"/>
      <c r="AF80" s="27"/>
      <c r="AG80" s="27"/>
      <c r="AH80" s="27"/>
      <c r="AI80" s="27"/>
      <c r="AJ80" s="27"/>
      <c r="AK80" s="27"/>
      <c r="AL80" s="27"/>
    </row>
    <row r="81" ht="12.75" customHeight="1" hidden="1" outlineLevel="1"/>
    <row r="82" spans="15:38" ht="12.75" customHeight="1" hidden="1" outlineLevel="1">
      <c r="O82" s="27"/>
      <c r="P82" s="27"/>
      <c r="Q82" s="27"/>
      <c r="R82" s="27"/>
      <c r="S82" s="27"/>
      <c r="T82" s="27"/>
      <c r="U82" s="27"/>
      <c r="V82" s="27"/>
      <c r="W82" s="27"/>
      <c r="X82" s="27"/>
      <c r="Y82" s="27"/>
      <c r="Z82" s="27"/>
      <c r="AA82" s="27"/>
      <c r="AB82" s="27"/>
      <c r="AC82" s="27"/>
      <c r="AD82" s="27"/>
      <c r="AE82" s="27"/>
      <c r="AF82" s="27"/>
      <c r="AG82" s="27"/>
      <c r="AH82" s="27"/>
      <c r="AI82" s="27"/>
      <c r="AJ82" s="27"/>
      <c r="AK82" s="27"/>
      <c r="AL82" s="27"/>
    </row>
    <row r="83" spans="1:58" ht="15" collapsed="1">
      <c r="A83" s="44"/>
      <c r="B83" s="44"/>
      <c r="AR83" s="175"/>
      <c r="AS83" s="175"/>
      <c r="AT83" s="175"/>
      <c r="AU83" s="171"/>
      <c r="AV83" s="172"/>
      <c r="AW83" s="172"/>
      <c r="AX83" s="172"/>
      <c r="AY83" s="172"/>
      <c r="BC83" s="191"/>
      <c r="BD83" s="191"/>
      <c r="BE83" s="191"/>
      <c r="BF83" s="191"/>
    </row>
    <row r="84" spans="1:55" ht="15">
      <c r="A84" s="3"/>
      <c r="B84" s="3"/>
      <c r="AM84" s="174"/>
      <c r="AN84" s="174"/>
      <c r="AO84" s="175"/>
      <c r="AP84" s="175"/>
      <c r="AQ84" s="179"/>
      <c r="AR84" s="175"/>
      <c r="AS84" s="175"/>
      <c r="AT84" s="179"/>
      <c r="AU84" s="179"/>
      <c r="AV84" s="179"/>
      <c r="BC84" s="191"/>
    </row>
    <row r="85" spans="1:56" ht="15">
      <c r="A85" s="3"/>
      <c r="B85" s="3"/>
      <c r="AM85" s="174"/>
      <c r="AN85" s="174"/>
      <c r="AO85" s="175"/>
      <c r="AP85" s="175"/>
      <c r="AQ85" s="179"/>
      <c r="AU85" s="171"/>
      <c r="AV85" s="172"/>
      <c r="BA85" s="193"/>
      <c r="BB85" s="193"/>
      <c r="BC85" s="193"/>
      <c r="BD85" s="193"/>
    </row>
    <row r="86" spans="1:53" ht="15">
      <c r="A86" s="3"/>
      <c r="B86" s="3"/>
      <c r="AO86" s="175"/>
      <c r="AP86" s="175"/>
      <c r="AQ86" s="179"/>
      <c r="AU86" s="173"/>
      <c r="AV86" s="173"/>
      <c r="AW86" s="173"/>
      <c r="AX86" s="173"/>
      <c r="BA86" s="193"/>
    </row>
    <row r="87" spans="1:53" ht="15">
      <c r="A87" s="44"/>
      <c r="B87" s="44"/>
      <c r="Y87" s="26"/>
      <c r="AU87" s="173"/>
      <c r="BA87" s="193"/>
    </row>
    <row r="88" spans="1:47" ht="15">
      <c r="A88" s="44"/>
      <c r="B88" s="44"/>
      <c r="Y88" s="30"/>
      <c r="AU88" s="173"/>
    </row>
    <row r="89" spans="1:2" ht="12.75">
      <c r="A89" s="44"/>
      <c r="B89" s="44"/>
    </row>
    <row r="90" spans="1:2" ht="12.75">
      <c r="A90" s="44"/>
      <c r="B90" s="44"/>
    </row>
    <row r="91" spans="1:2" ht="12.75">
      <c r="A91" s="44"/>
      <c r="B91" s="44"/>
    </row>
    <row r="92" spans="1:2" ht="12.75">
      <c r="A92" s="44"/>
      <c r="B92" s="44"/>
    </row>
    <row r="93" spans="1:2" ht="12.75">
      <c r="A93" s="44"/>
      <c r="B93" s="44"/>
    </row>
    <row r="94" spans="1:2" ht="12.75">
      <c r="A94" s="44"/>
      <c r="B94" s="44"/>
    </row>
    <row r="95" spans="1:2" ht="12.75">
      <c r="A95" s="44"/>
      <c r="B95" s="44"/>
    </row>
    <row r="96" spans="1:2" ht="12.75">
      <c r="A96" s="44"/>
      <c r="B96" s="44"/>
    </row>
    <row r="97" spans="1:2" ht="12.75">
      <c r="A97" s="44"/>
      <c r="B97" s="44"/>
    </row>
    <row r="98" spans="1:2" ht="12.75">
      <c r="A98" s="44"/>
      <c r="B98" s="44"/>
    </row>
    <row r="99" spans="1:2" ht="12.75">
      <c r="A99" s="44"/>
      <c r="B99" s="44"/>
    </row>
    <row r="100" spans="1:2" ht="12.75">
      <c r="A100" s="44"/>
      <c r="B100" s="44"/>
    </row>
    <row r="101" spans="1:2" ht="12.75">
      <c r="A101" s="44"/>
      <c r="B101" s="44"/>
    </row>
    <row r="102" spans="1:2" ht="12.75">
      <c r="A102" s="44"/>
      <c r="B102" s="44"/>
    </row>
    <row r="103" spans="1:2" ht="12.75">
      <c r="A103" s="44"/>
      <c r="B103" s="44"/>
    </row>
    <row r="104" spans="1:2" ht="12.75">
      <c r="A104" s="44"/>
      <c r="B104" s="44"/>
    </row>
    <row r="105" spans="1:2" ht="12.75">
      <c r="A105" s="44"/>
      <c r="B105" s="44"/>
    </row>
    <row r="106" spans="1:2" ht="12.75">
      <c r="A106" s="44"/>
      <c r="B106" s="44"/>
    </row>
    <row r="107" spans="1:2" ht="12.75">
      <c r="A107" s="44"/>
      <c r="B107" s="44"/>
    </row>
    <row r="108" spans="1:2" ht="12.75">
      <c r="A108" s="44"/>
      <c r="B108" s="44"/>
    </row>
    <row r="109" spans="1:2" ht="12.75">
      <c r="A109" s="44"/>
      <c r="B109" s="44"/>
    </row>
    <row r="110" spans="1:2" ht="12.75">
      <c r="A110" s="44"/>
      <c r="B110" s="44"/>
    </row>
    <row r="111" spans="1:2" ht="12.75">
      <c r="A111" s="44"/>
      <c r="B111" s="44"/>
    </row>
    <row r="112" spans="1:2" ht="12.75">
      <c r="A112" s="44"/>
      <c r="B112" s="44"/>
    </row>
    <row r="113" spans="1:2" ht="12.75">
      <c r="A113" s="44"/>
      <c r="B113" s="44"/>
    </row>
    <row r="114" spans="1:2" ht="12.75">
      <c r="A114" s="44"/>
      <c r="B114" s="44"/>
    </row>
    <row r="115" spans="1:2" ht="12.75">
      <c r="A115" s="44"/>
      <c r="B115" s="44"/>
    </row>
    <row r="116" spans="1:2" ht="12.75">
      <c r="A116" s="44"/>
      <c r="B116" s="44"/>
    </row>
    <row r="117" spans="1:2" ht="12.75">
      <c r="A117" s="44"/>
      <c r="B117" s="44"/>
    </row>
    <row r="118" spans="1:2" ht="12.75">
      <c r="A118" s="44"/>
      <c r="B118" s="44"/>
    </row>
    <row r="119" spans="1:2" ht="12.75">
      <c r="A119" s="44"/>
      <c r="B119" s="44"/>
    </row>
    <row r="120" spans="1:2" ht="12.75">
      <c r="A120" s="44"/>
      <c r="B120" s="44"/>
    </row>
    <row r="121" spans="1:2" ht="12.75">
      <c r="A121" s="44"/>
      <c r="B121" s="44"/>
    </row>
    <row r="122" spans="1:2" ht="12.75">
      <c r="A122" s="44"/>
      <c r="B122" s="44"/>
    </row>
    <row r="123" spans="1:2" ht="12.75">
      <c r="A123" s="44"/>
      <c r="B123" s="44"/>
    </row>
    <row r="124" spans="1:2" ht="12.75">
      <c r="A124" s="44"/>
      <c r="B124" s="44"/>
    </row>
    <row r="125" spans="1:2" ht="12.75">
      <c r="A125" s="44"/>
      <c r="B125" s="44"/>
    </row>
    <row r="126" spans="1:2" ht="12.75">
      <c r="A126" s="44"/>
      <c r="B126" s="44"/>
    </row>
    <row r="127" spans="1:2" ht="12.75">
      <c r="A127" s="44"/>
      <c r="B127" s="44"/>
    </row>
    <row r="128" spans="1:2" ht="12.75">
      <c r="A128" s="44"/>
      <c r="B128" s="44"/>
    </row>
    <row r="129" spans="1:2" ht="12.75">
      <c r="A129" s="44"/>
      <c r="B129" s="44"/>
    </row>
    <row r="130" spans="1:2" ht="12.75">
      <c r="A130" s="44"/>
      <c r="B130" s="44"/>
    </row>
    <row r="131" spans="1:2" ht="12.75">
      <c r="A131" s="44"/>
      <c r="B131" s="44"/>
    </row>
    <row r="132" spans="1:2" ht="12.75">
      <c r="A132" s="44"/>
      <c r="B132" s="44"/>
    </row>
    <row r="133" spans="1:2" ht="12.75">
      <c r="A133" s="44"/>
      <c r="B133" s="44"/>
    </row>
    <row r="134" spans="1:2" ht="12.75">
      <c r="A134" s="44"/>
      <c r="B134" s="44"/>
    </row>
    <row r="135" spans="1:2" ht="12.75">
      <c r="A135" s="44"/>
      <c r="B135" s="44"/>
    </row>
    <row r="136" spans="1:2" ht="12.75">
      <c r="A136" s="44"/>
      <c r="B136" s="44"/>
    </row>
    <row r="137" spans="1:2" ht="12.75">
      <c r="A137" s="44"/>
      <c r="B137" s="44"/>
    </row>
    <row r="138" spans="1:2" ht="12.75">
      <c r="A138" s="44"/>
      <c r="B138" s="44"/>
    </row>
    <row r="139" spans="1:2" ht="12.75">
      <c r="A139" s="44"/>
      <c r="B139" s="44"/>
    </row>
    <row r="140" spans="1:2" ht="12.75">
      <c r="A140" s="44"/>
      <c r="B140" s="44"/>
    </row>
    <row r="141" spans="1:2" ht="12.75">
      <c r="A141" s="44"/>
      <c r="B141" s="44"/>
    </row>
    <row r="142" spans="1:2" ht="12.75">
      <c r="A142" s="44"/>
      <c r="B142" s="44"/>
    </row>
    <row r="143" spans="1:2" ht="12.75">
      <c r="A143" s="44"/>
      <c r="B143" s="44"/>
    </row>
    <row r="144" spans="1:2" ht="12.75">
      <c r="A144" s="44"/>
      <c r="B144" s="44"/>
    </row>
    <row r="145" spans="1:2" ht="12.75">
      <c r="A145" s="44"/>
      <c r="B145" s="44"/>
    </row>
    <row r="146" spans="1:2" ht="12.75">
      <c r="A146" s="44"/>
      <c r="B146" s="44"/>
    </row>
    <row r="147" spans="1:2" ht="12.75">
      <c r="A147" s="44"/>
      <c r="B147" s="44"/>
    </row>
    <row r="148" spans="1:2" ht="12.75">
      <c r="A148" s="44"/>
      <c r="B148" s="44"/>
    </row>
    <row r="149" spans="1:2" ht="12.75">
      <c r="A149" s="44"/>
      <c r="B149" s="44"/>
    </row>
    <row r="150" spans="1:2" ht="12.75">
      <c r="A150" s="44"/>
      <c r="B150" s="44"/>
    </row>
    <row r="151" spans="1:2" ht="12.75">
      <c r="A151" s="44"/>
      <c r="B151" s="44"/>
    </row>
    <row r="152" spans="1:2" ht="12.75">
      <c r="A152" s="44"/>
      <c r="B152" s="44"/>
    </row>
    <row r="153" spans="1:2" ht="12.75">
      <c r="A153" s="44"/>
      <c r="B153" s="44"/>
    </row>
    <row r="154" spans="1:2" ht="12.75">
      <c r="A154" s="44"/>
      <c r="B154" s="44"/>
    </row>
    <row r="155" spans="1:2" ht="12.75">
      <c r="A155" s="44"/>
      <c r="B155" s="44"/>
    </row>
    <row r="156" spans="1:2" ht="12.75">
      <c r="A156" s="44"/>
      <c r="B156" s="44"/>
    </row>
    <row r="157" spans="1:2" ht="12.75">
      <c r="A157" s="44"/>
      <c r="B157" s="44"/>
    </row>
    <row r="158" spans="1:2" ht="12.75">
      <c r="A158" s="44"/>
      <c r="B158" s="44"/>
    </row>
    <row r="159" spans="1:2" ht="12.75">
      <c r="A159" s="44"/>
      <c r="B159" s="44"/>
    </row>
    <row r="160" spans="1:2" ht="12.75">
      <c r="A160" s="44"/>
      <c r="B160" s="44"/>
    </row>
    <row r="161" spans="1:2" ht="12.75">
      <c r="A161" s="44"/>
      <c r="B161" s="44"/>
    </row>
    <row r="162" spans="1:2" ht="12.75">
      <c r="A162" s="44"/>
      <c r="B162" s="44"/>
    </row>
    <row r="163" spans="1:2" ht="12.75">
      <c r="A163" s="44"/>
      <c r="B163" s="44"/>
    </row>
    <row r="164" spans="1:2" ht="12.75">
      <c r="A164" s="44"/>
      <c r="B164" s="44"/>
    </row>
    <row r="165" spans="1:2" ht="12.75">
      <c r="A165" s="44"/>
      <c r="B165" s="44"/>
    </row>
    <row r="166" spans="1:2" ht="12.75">
      <c r="A166" s="44"/>
      <c r="B166" s="44"/>
    </row>
    <row r="167" spans="1:2" ht="12.75">
      <c r="A167" s="44"/>
      <c r="B167" s="44"/>
    </row>
    <row r="168" spans="1:2" ht="12.75">
      <c r="A168" s="44"/>
      <c r="B168" s="44"/>
    </row>
    <row r="169" spans="1:2" ht="12.75">
      <c r="A169" s="44"/>
      <c r="B169" s="44"/>
    </row>
    <row r="170" spans="1:2" ht="12.75">
      <c r="A170" s="44"/>
      <c r="B170" s="44"/>
    </row>
    <row r="171" spans="1:2" ht="12.75">
      <c r="A171" s="44"/>
      <c r="B171" s="44"/>
    </row>
    <row r="172" spans="1:2" ht="12.75">
      <c r="A172" s="44"/>
      <c r="B172" s="44"/>
    </row>
    <row r="173" spans="1:2" ht="12.75">
      <c r="A173" s="44"/>
      <c r="B173" s="44"/>
    </row>
    <row r="174" spans="1:2" ht="12.75">
      <c r="A174" s="44"/>
      <c r="B174" s="44"/>
    </row>
    <row r="175" spans="1:2" ht="12.75">
      <c r="A175" s="44"/>
      <c r="B175" s="44"/>
    </row>
    <row r="176" spans="1:2" ht="12.75">
      <c r="A176" s="44"/>
      <c r="B176" s="44"/>
    </row>
    <row r="177" spans="1:2" ht="12.75">
      <c r="A177" s="44"/>
      <c r="B177" s="44"/>
    </row>
    <row r="178" spans="1:2" ht="12.75">
      <c r="A178" s="44"/>
      <c r="B178" s="44"/>
    </row>
    <row r="179" spans="1:2" ht="12.75">
      <c r="A179" s="44"/>
      <c r="B179" s="44"/>
    </row>
    <row r="180" spans="1:2" ht="12.75">
      <c r="A180" s="44"/>
      <c r="B180" s="44"/>
    </row>
    <row r="181" spans="1:2" ht="12.75">
      <c r="A181" s="44"/>
      <c r="B181" s="44"/>
    </row>
    <row r="182" spans="1:2" ht="12.75">
      <c r="A182" s="44"/>
      <c r="B182" s="44"/>
    </row>
    <row r="183" spans="1:2" ht="12.75">
      <c r="A183" s="44"/>
      <c r="B183" s="44"/>
    </row>
    <row r="184" spans="1:2" ht="12.75">
      <c r="A184" s="44"/>
      <c r="B184" s="44"/>
    </row>
    <row r="185" spans="1:2" ht="12.75">
      <c r="A185" s="44"/>
      <c r="B185" s="44"/>
    </row>
    <row r="186" spans="1:2" ht="12.75">
      <c r="A186" s="44"/>
      <c r="B186" s="44"/>
    </row>
    <row r="187" spans="1:2" ht="12.75">
      <c r="A187" s="44"/>
      <c r="B187" s="44"/>
    </row>
    <row r="188" spans="1:2" ht="12.75">
      <c r="A188" s="44"/>
      <c r="B188" s="44"/>
    </row>
    <row r="189" spans="1:2" ht="12.75">
      <c r="A189" s="44"/>
      <c r="B189" s="44"/>
    </row>
    <row r="190" spans="1:2" ht="12.75">
      <c r="A190" s="44"/>
      <c r="B190" s="44"/>
    </row>
    <row r="191" spans="1:2" ht="12.75">
      <c r="A191" s="44"/>
      <c r="B191" s="44"/>
    </row>
    <row r="192" spans="1:2" ht="12.75">
      <c r="A192" s="44"/>
      <c r="B192" s="44"/>
    </row>
    <row r="193" spans="1:2" ht="12.75">
      <c r="A193" s="44"/>
      <c r="B193" s="44"/>
    </row>
    <row r="194" spans="1:2" ht="12.75">
      <c r="A194" s="44"/>
      <c r="B194" s="44"/>
    </row>
    <row r="195" spans="1:2" ht="12.75">
      <c r="A195" s="44"/>
      <c r="B195" s="44"/>
    </row>
    <row r="196" spans="1:2" ht="12.75">
      <c r="A196" s="44"/>
      <c r="B196" s="44"/>
    </row>
    <row r="197" spans="1:2" ht="12.75">
      <c r="A197" s="44"/>
      <c r="B197" s="44"/>
    </row>
    <row r="198" spans="1:2" ht="12.75">
      <c r="A198" s="44"/>
      <c r="B198" s="44"/>
    </row>
    <row r="199" spans="1:2" ht="12.75">
      <c r="A199" s="44"/>
      <c r="B199" s="44"/>
    </row>
    <row r="200" spans="1:2" ht="12.75">
      <c r="A200" s="44"/>
      <c r="B200" s="44"/>
    </row>
    <row r="201" spans="1:2" ht="12.75">
      <c r="A201" s="44"/>
      <c r="B201" s="44"/>
    </row>
    <row r="202" spans="1:2" ht="12.75">
      <c r="A202" s="44"/>
      <c r="B202" s="44"/>
    </row>
    <row r="203" spans="1:2" ht="12.75">
      <c r="A203" s="44"/>
      <c r="B203" s="44"/>
    </row>
    <row r="204" spans="1:2" ht="12.75">
      <c r="A204" s="44"/>
      <c r="B204" s="44"/>
    </row>
    <row r="205" spans="1:2" ht="12.75">
      <c r="A205" s="44"/>
      <c r="B205" s="44"/>
    </row>
    <row r="206" spans="1:2" ht="12.75">
      <c r="A206" s="44"/>
      <c r="B206" s="44"/>
    </row>
    <row r="207" spans="1:2" ht="12.75">
      <c r="A207" s="44"/>
      <c r="B207" s="44"/>
    </row>
    <row r="208" spans="1:2" ht="12.75">
      <c r="A208" s="44"/>
      <c r="B208" s="44"/>
    </row>
    <row r="209" spans="1:2" ht="12.75">
      <c r="A209" s="44"/>
      <c r="B209" s="44"/>
    </row>
    <row r="210" spans="1:2" ht="12.75">
      <c r="A210" s="44"/>
      <c r="B210" s="44"/>
    </row>
    <row r="211" spans="1:2" ht="12.75">
      <c r="A211" s="44"/>
      <c r="B211" s="44"/>
    </row>
    <row r="212" spans="1:2" ht="12.75">
      <c r="A212" s="44"/>
      <c r="B212" s="44"/>
    </row>
    <row r="213" spans="1:2" ht="12.75">
      <c r="A213" s="44"/>
      <c r="B213" s="44"/>
    </row>
    <row r="214" spans="1:2" ht="12.75">
      <c r="A214" s="44"/>
      <c r="B214" s="44"/>
    </row>
    <row r="215" spans="1:2" ht="12.75">
      <c r="A215" s="44"/>
      <c r="B215" s="44"/>
    </row>
    <row r="216" spans="1:2" ht="12.75">
      <c r="A216" s="44"/>
      <c r="B216" s="44"/>
    </row>
    <row r="217" spans="1:2" ht="12.75">
      <c r="A217" s="44"/>
      <c r="B217" s="44"/>
    </row>
    <row r="218" spans="1:2" ht="12.75">
      <c r="A218" s="44"/>
      <c r="B218" s="44"/>
    </row>
    <row r="219" spans="1:2" ht="12.75">
      <c r="A219" s="44"/>
      <c r="B219" s="44"/>
    </row>
    <row r="220" spans="1:2" ht="12.75">
      <c r="A220" s="44"/>
      <c r="B220" s="44"/>
    </row>
    <row r="221" spans="1:2" ht="12.75">
      <c r="A221" s="44"/>
      <c r="B221" s="44"/>
    </row>
    <row r="222" spans="1:2" ht="12.75">
      <c r="A222" s="44"/>
      <c r="B222" s="44"/>
    </row>
    <row r="223" spans="1:2" ht="12.75">
      <c r="A223" s="44"/>
      <c r="B223" s="44"/>
    </row>
    <row r="224" spans="1:2" ht="12.75">
      <c r="A224" s="44"/>
      <c r="B224" s="44"/>
    </row>
    <row r="225" spans="1:2" ht="12.75">
      <c r="A225" s="44"/>
      <c r="B225" s="44"/>
    </row>
    <row r="226" spans="1:2" ht="12.75">
      <c r="A226" s="44"/>
      <c r="B226" s="44"/>
    </row>
  </sheetData>
  <sheetProtection/>
  <mergeCells count="53">
    <mergeCell ref="U8:W8"/>
    <mergeCell ref="AA8:AC8"/>
    <mergeCell ref="AD8:AF8"/>
    <mergeCell ref="BN8:BP8"/>
    <mergeCell ref="BK8:BM8"/>
    <mergeCell ref="R8:T8"/>
    <mergeCell ref="AJ8:AL8"/>
    <mergeCell ref="I8:K8"/>
    <mergeCell ref="L8:N8"/>
    <mergeCell ref="AM8:AO8"/>
    <mergeCell ref="BZ8:CB8"/>
    <mergeCell ref="BQ8:BS8"/>
    <mergeCell ref="BT8:BV8"/>
    <mergeCell ref="AV8:AX8"/>
    <mergeCell ref="O8:Q8"/>
    <mergeCell ref="X8:Z8"/>
    <mergeCell ref="BW8:BY8"/>
    <mergeCell ref="X35:Z35"/>
    <mergeCell ref="A15:A16"/>
    <mergeCell ref="F8:H8"/>
    <mergeCell ref="A17:A18"/>
    <mergeCell ref="BH8:BJ8"/>
    <mergeCell ref="B35:B36"/>
    <mergeCell ref="AS8:AU8"/>
    <mergeCell ref="B8:B9"/>
    <mergeCell ref="AG8:AI8"/>
    <mergeCell ref="U35:W35"/>
    <mergeCell ref="BA1:BE4"/>
    <mergeCell ref="AY8:BA8"/>
    <mergeCell ref="BB8:BD8"/>
    <mergeCell ref="BE8:BG8"/>
    <mergeCell ref="BF1:BJ4"/>
    <mergeCell ref="AP8:AR8"/>
    <mergeCell ref="C8:E8"/>
    <mergeCell ref="A13:A14"/>
    <mergeCell ref="A8:A9"/>
    <mergeCell ref="B62:B63"/>
    <mergeCell ref="A49:Z49"/>
    <mergeCell ref="R62:T62"/>
    <mergeCell ref="A37:Z37"/>
    <mergeCell ref="R35:T35"/>
    <mergeCell ref="A20:A21"/>
    <mergeCell ref="A34:Z34"/>
    <mergeCell ref="O35:Q35"/>
    <mergeCell ref="A35:A36"/>
    <mergeCell ref="A62:A63"/>
    <mergeCell ref="A43:Z43"/>
    <mergeCell ref="CC8:CE8"/>
    <mergeCell ref="CF8:CH8"/>
    <mergeCell ref="A41:Z41"/>
    <mergeCell ref="U62:W62"/>
    <mergeCell ref="X62:Z62"/>
    <mergeCell ref="O62:Q62"/>
  </mergeCells>
  <printOptions/>
  <pageMargins left="0.7" right="0.7" top="0.787401575" bottom="0.787401575" header="0.3" footer="0.3"/>
  <pageSetup fitToHeight="1" fitToWidth="1"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E56"/>
  <sheetViews>
    <sheetView showGridLines="0" zoomScale="85" zoomScaleNormal="85" zoomScaleSheetLayoutView="100" zoomScalePageLayoutView="0" workbookViewId="0" topLeftCell="L1">
      <selection activeCell="AB30" sqref="AB30"/>
    </sheetView>
  </sheetViews>
  <sheetFormatPr defaultColWidth="11.421875" defaultRowHeight="15" outlineLevelCol="1"/>
  <cols>
    <col min="1" max="1" width="25.421875" style="0" customWidth="1"/>
    <col min="2" max="2" width="11.00390625" style="0" customWidth="1"/>
    <col min="3" max="4" width="8.140625" style="0" customWidth="1" outlineLevel="1"/>
    <col min="5" max="5" width="7.00390625" style="0" customWidth="1"/>
    <col min="6" max="6" width="6.7109375" style="0" customWidth="1"/>
    <col min="7" max="7" width="8.28125" style="0" customWidth="1"/>
    <col min="8" max="21" width="6.7109375" style="0" customWidth="1"/>
    <col min="22" max="28" width="6.7109375" style="192" customWidth="1"/>
    <col min="29" max="29" width="6.7109375" style="0" customWidth="1"/>
    <col min="30" max="30" width="6.7109375" style="192" customWidth="1"/>
  </cols>
  <sheetData>
    <row r="1" spans="12:30" ht="12.75" customHeight="1">
      <c r="L1" s="136"/>
      <c r="M1" s="136"/>
      <c r="R1" s="253" t="s">
        <v>282</v>
      </c>
      <c r="S1" s="253"/>
      <c r="T1" s="253"/>
      <c r="U1" s="253"/>
      <c r="V1" s="253"/>
      <c r="W1" s="253"/>
      <c r="X1" s="253"/>
      <c r="Y1" s="253"/>
      <c r="Z1" s="253"/>
      <c r="AA1" s="253"/>
      <c r="AB1" s="253"/>
      <c r="AC1" s="253"/>
      <c r="AD1"/>
    </row>
    <row r="2" spans="12:30" ht="12.75" customHeight="1">
      <c r="L2" s="136"/>
      <c r="M2" s="136"/>
      <c r="R2" s="253"/>
      <c r="S2" s="253"/>
      <c r="T2" s="253"/>
      <c r="U2" s="253"/>
      <c r="V2" s="253"/>
      <c r="W2" s="253"/>
      <c r="X2" s="253"/>
      <c r="Y2" s="253"/>
      <c r="Z2" s="253"/>
      <c r="AA2" s="253"/>
      <c r="AB2" s="253"/>
      <c r="AC2" s="253"/>
      <c r="AD2"/>
    </row>
    <row r="3" spans="12:30" ht="14.25" customHeight="1">
      <c r="L3" s="136"/>
      <c r="M3" s="136"/>
      <c r="R3" s="253"/>
      <c r="S3" s="253"/>
      <c r="T3" s="253"/>
      <c r="U3" s="253"/>
      <c r="V3" s="253"/>
      <c r="W3" s="253"/>
      <c r="X3" s="253"/>
      <c r="Y3" s="253"/>
      <c r="Z3" s="253"/>
      <c r="AA3" s="253"/>
      <c r="AB3" s="253"/>
      <c r="AC3" s="253"/>
      <c r="AD3"/>
    </row>
    <row r="4" spans="18:30" ht="12.75" customHeight="1">
      <c r="R4" s="253"/>
      <c r="S4" s="253"/>
      <c r="T4" s="253"/>
      <c r="U4" s="253"/>
      <c r="V4" s="253"/>
      <c r="W4" s="253"/>
      <c r="X4" s="253"/>
      <c r="Y4" s="253"/>
      <c r="Z4" s="253"/>
      <c r="AA4" s="253"/>
      <c r="AB4" s="253"/>
      <c r="AC4" s="253"/>
      <c r="AD4"/>
    </row>
    <row r="5" spans="1:14" ht="12.75" customHeight="1">
      <c r="A5" s="55" t="s">
        <v>110</v>
      </c>
      <c r="B5" s="3"/>
      <c r="C5" s="3"/>
      <c r="D5" s="3"/>
      <c r="E5" s="3"/>
      <c r="F5" s="3"/>
      <c r="G5" s="3"/>
      <c r="H5" s="3"/>
      <c r="I5" s="3"/>
      <c r="J5" s="3"/>
      <c r="K5" s="3"/>
      <c r="L5" s="3"/>
      <c r="M5" s="3"/>
      <c r="N5" s="3"/>
    </row>
    <row r="6" spans="1:14" ht="12.75" customHeight="1">
      <c r="A6" s="61" t="s">
        <v>192</v>
      </c>
      <c r="B6" s="3"/>
      <c r="C6" s="3"/>
      <c r="D6" s="3"/>
      <c r="E6" s="3"/>
      <c r="F6" s="3"/>
      <c r="G6" s="3"/>
      <c r="H6" s="3"/>
      <c r="I6" s="3"/>
      <c r="J6" s="3"/>
      <c r="K6" s="3"/>
      <c r="L6" s="3"/>
      <c r="M6" s="3"/>
      <c r="N6" s="3"/>
    </row>
    <row r="7" spans="1:14" ht="12.75" customHeight="1">
      <c r="A7" s="55" t="s">
        <v>76</v>
      </c>
      <c r="C7" s="3"/>
      <c r="D7" s="3"/>
      <c r="E7" s="3"/>
      <c r="F7" s="3"/>
      <c r="G7" s="3"/>
      <c r="H7" s="3"/>
      <c r="I7" s="3"/>
      <c r="J7" s="3"/>
      <c r="K7" s="3"/>
      <c r="L7" s="3"/>
      <c r="M7" s="3"/>
      <c r="N7" s="3"/>
    </row>
    <row r="8" spans="1:14" ht="12.75" customHeight="1">
      <c r="A8" s="55" t="s">
        <v>301</v>
      </c>
      <c r="B8" s="3"/>
      <c r="C8" s="44"/>
      <c r="D8" s="3"/>
      <c r="E8" s="3"/>
      <c r="F8" s="3"/>
      <c r="G8" s="44"/>
      <c r="H8" s="3"/>
      <c r="I8" s="3"/>
      <c r="J8" s="3"/>
      <c r="K8" s="55"/>
      <c r="L8" s="3"/>
      <c r="M8" s="3"/>
      <c r="N8" s="3"/>
    </row>
    <row r="9" spans="1:30" ht="17.25" customHeight="1">
      <c r="A9" s="54"/>
      <c r="B9" s="54"/>
      <c r="C9" s="154" t="s">
        <v>202</v>
      </c>
      <c r="D9" s="154" t="s">
        <v>203</v>
      </c>
      <c r="E9" s="158" t="s">
        <v>204</v>
      </c>
      <c r="F9" s="158" t="s">
        <v>205</v>
      </c>
      <c r="G9" s="158" t="s">
        <v>206</v>
      </c>
      <c r="H9" s="158" t="s">
        <v>207</v>
      </c>
      <c r="I9" s="158" t="s">
        <v>208</v>
      </c>
      <c r="J9" s="158" t="s">
        <v>209</v>
      </c>
      <c r="K9" s="158" t="s">
        <v>210</v>
      </c>
      <c r="L9" s="158" t="s">
        <v>211</v>
      </c>
      <c r="M9" s="158" t="s">
        <v>212</v>
      </c>
      <c r="N9" s="158" t="s">
        <v>213</v>
      </c>
      <c r="O9" s="158" t="s">
        <v>214</v>
      </c>
      <c r="P9" s="158" t="s">
        <v>215</v>
      </c>
      <c r="Q9" s="158" t="s">
        <v>216</v>
      </c>
      <c r="R9" s="158" t="s">
        <v>217</v>
      </c>
      <c r="S9" s="158" t="s">
        <v>242</v>
      </c>
      <c r="T9" s="158" t="s">
        <v>243</v>
      </c>
      <c r="U9" s="158" t="s">
        <v>246</v>
      </c>
      <c r="V9" s="158" t="s">
        <v>249</v>
      </c>
      <c r="W9" s="158" t="s">
        <v>265</v>
      </c>
      <c r="X9" s="158" t="s">
        <v>263</v>
      </c>
      <c r="Y9" s="158" t="s">
        <v>264</v>
      </c>
      <c r="Z9" s="158" t="s">
        <v>262</v>
      </c>
      <c r="AA9" s="158" t="s">
        <v>283</v>
      </c>
      <c r="AB9" s="158" t="s">
        <v>289</v>
      </c>
      <c r="AC9" s="158" t="s">
        <v>288</v>
      </c>
      <c r="AD9" s="158" t="s">
        <v>299</v>
      </c>
    </row>
    <row r="10" spans="1:30" ht="2.25" customHeight="1">
      <c r="A10" s="54"/>
      <c r="B10" s="54"/>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60"/>
    </row>
    <row r="11" spans="1:31" ht="25.5" customHeight="1">
      <c r="A11" s="56" t="s">
        <v>10</v>
      </c>
      <c r="B11" s="159" t="s">
        <v>77</v>
      </c>
      <c r="C11" s="38">
        <v>85.64835164835165</v>
      </c>
      <c r="D11" s="38">
        <v>86.90565476190476</v>
      </c>
      <c r="E11" s="38">
        <v>84.91755952380952</v>
      </c>
      <c r="F11" s="38">
        <v>87.00089285714286</v>
      </c>
      <c r="G11" s="38">
        <v>89.35074404761906</v>
      </c>
      <c r="H11" s="38">
        <v>89.7</v>
      </c>
      <c r="I11" s="38">
        <v>89.70669642857142</v>
      </c>
      <c r="J11" s="84">
        <v>89.51622023809524</v>
      </c>
      <c r="K11" s="38">
        <v>89.51622023809524</v>
      </c>
      <c r="L11" s="38">
        <v>89.51622023809524</v>
      </c>
      <c r="M11" s="38">
        <v>89.51622023809524</v>
      </c>
      <c r="N11" s="84">
        <v>89.51622023809524</v>
      </c>
      <c r="O11" s="38">
        <v>89.30967261904763</v>
      </c>
      <c r="P11" s="38">
        <v>89.29776785714286</v>
      </c>
      <c r="Q11" s="38">
        <v>87.91</v>
      </c>
      <c r="R11" s="84">
        <v>86.85</v>
      </c>
      <c r="S11" s="84">
        <v>86.69593253968253</v>
      </c>
      <c r="T11" s="84">
        <v>86.68333333333332</v>
      </c>
      <c r="U11" s="38">
        <v>85.62527472527472</v>
      </c>
      <c r="V11" s="38">
        <v>85.2970695970696</v>
      </c>
      <c r="W11" s="38">
        <v>85.37142857142858</v>
      </c>
      <c r="X11" s="38">
        <v>85.42197802197803</v>
      </c>
      <c r="Y11" s="38">
        <v>84.10329670329669</v>
      </c>
      <c r="Z11" s="38">
        <v>84.13278388278387</v>
      </c>
      <c r="AA11" s="38">
        <v>84.28021978021977</v>
      </c>
      <c r="AB11" s="38">
        <v>84.19175824175824</v>
      </c>
      <c r="AC11" s="38">
        <v>82.64725274725275</v>
      </c>
      <c r="AD11" s="38">
        <v>84.84505494505494</v>
      </c>
      <c r="AE11" s="129"/>
    </row>
    <row r="12" spans="1:31" ht="25.5" customHeight="1">
      <c r="A12" s="57" t="s">
        <v>8</v>
      </c>
      <c r="B12" s="160" t="s">
        <v>77</v>
      </c>
      <c r="C12" s="58">
        <v>99.35312499999999</v>
      </c>
      <c r="D12" s="58">
        <v>101.93287671232878</v>
      </c>
      <c r="E12" s="58">
        <v>99.38493150684933</v>
      </c>
      <c r="F12" s="58">
        <v>101.93287671232878</v>
      </c>
      <c r="G12" s="58">
        <v>105.25890410958904</v>
      </c>
      <c r="H12" s="58">
        <v>105.9</v>
      </c>
      <c r="I12" s="58">
        <v>105.85753424657534</v>
      </c>
      <c r="J12" s="85">
        <v>105.85753424657534</v>
      </c>
      <c r="K12" s="58">
        <v>105.85753424657534</v>
      </c>
      <c r="L12" s="58">
        <v>105.85753424657534</v>
      </c>
      <c r="M12" s="58">
        <v>105.85753424657534</v>
      </c>
      <c r="N12" s="85">
        <v>105.85753424657534</v>
      </c>
      <c r="O12" s="58">
        <v>105.85753424657534</v>
      </c>
      <c r="P12" s="58">
        <v>105.85753424657534</v>
      </c>
      <c r="Q12" s="58">
        <v>104.52</v>
      </c>
      <c r="R12" s="85">
        <v>103.86</v>
      </c>
      <c r="S12" s="85">
        <v>103.68675799086758</v>
      </c>
      <c r="T12" s="58">
        <v>103.6958904109589</v>
      </c>
      <c r="U12" s="58">
        <v>103.95114155251143</v>
      </c>
      <c r="V12" s="58">
        <v>103.8041095890411</v>
      </c>
      <c r="W12" s="58">
        <v>103.90913242009132</v>
      </c>
      <c r="X12" s="58">
        <v>103.96164383561644</v>
      </c>
      <c r="Y12" s="58">
        <v>102.31780821917808</v>
      </c>
      <c r="Z12" s="58">
        <v>102.31780821917808</v>
      </c>
      <c r="AA12" s="58">
        <v>102.31780821917808</v>
      </c>
      <c r="AB12" s="58">
        <v>102.31780821917808</v>
      </c>
      <c r="AC12" s="58">
        <v>103.76438356164384</v>
      </c>
      <c r="AD12" s="58">
        <v>104.07123287671232</v>
      </c>
      <c r="AE12" s="129"/>
    </row>
    <row r="13" spans="1:31" ht="25.5" customHeight="1">
      <c r="A13" s="57" t="s">
        <v>9</v>
      </c>
      <c r="B13" s="160" t="s">
        <v>77</v>
      </c>
      <c r="C13" s="58">
        <v>75.4368131868132</v>
      </c>
      <c r="D13" s="58">
        <v>76.01666666666667</v>
      </c>
      <c r="E13" s="58">
        <v>74.1595238095238</v>
      </c>
      <c r="F13" s="58">
        <v>76.06428571428572</v>
      </c>
      <c r="G13" s="58">
        <v>78.28407738095238</v>
      </c>
      <c r="H13" s="58">
        <v>78.7</v>
      </c>
      <c r="I13" s="58">
        <v>78.69479166666666</v>
      </c>
      <c r="J13" s="85">
        <v>78.55193452380954</v>
      </c>
      <c r="K13" s="58">
        <v>78.55193452380954</v>
      </c>
      <c r="L13" s="58">
        <v>78.55193452380954</v>
      </c>
      <c r="M13" s="58">
        <v>78.55193452380954</v>
      </c>
      <c r="N13" s="85">
        <v>77.98050595238095</v>
      </c>
      <c r="O13" s="58">
        <v>77.9108630952381</v>
      </c>
      <c r="P13" s="58">
        <v>77.9108630952381</v>
      </c>
      <c r="Q13" s="58">
        <v>76.53</v>
      </c>
      <c r="R13" s="85">
        <v>75.29</v>
      </c>
      <c r="S13" s="85">
        <v>75.28035714285716</v>
      </c>
      <c r="T13" s="58">
        <v>75.31428571428573</v>
      </c>
      <c r="U13" s="58">
        <v>75.16373626373627</v>
      </c>
      <c r="V13" s="58">
        <v>74.78498168498169</v>
      </c>
      <c r="W13" s="58">
        <v>74.76813186813187</v>
      </c>
      <c r="X13" s="58">
        <v>74.81868131868133</v>
      </c>
      <c r="Y13" s="58">
        <v>73.49999999999999</v>
      </c>
      <c r="Z13" s="58">
        <v>73.52948717948716</v>
      </c>
      <c r="AA13" s="58">
        <v>73.67692307692306</v>
      </c>
      <c r="AB13" s="58">
        <v>70.54705882352943</v>
      </c>
      <c r="AC13" s="58">
        <v>68.86911764705883</v>
      </c>
      <c r="AD13" s="58">
        <v>71.2857843137255</v>
      </c>
      <c r="AE13" s="129"/>
    </row>
    <row r="14" spans="1:31" ht="25.5" customHeight="1">
      <c r="A14" s="57" t="s">
        <v>5</v>
      </c>
      <c r="B14" s="160" t="s">
        <v>77</v>
      </c>
      <c r="C14" s="58">
        <v>75.15041208791209</v>
      </c>
      <c r="D14" s="58">
        <v>73.79434523809525</v>
      </c>
      <c r="E14" s="58">
        <v>71.91339285714287</v>
      </c>
      <c r="F14" s="58">
        <v>73.8419642857143</v>
      </c>
      <c r="G14" s="58">
        <v>76.690625</v>
      </c>
      <c r="H14" s="58">
        <v>77.1</v>
      </c>
      <c r="I14" s="58">
        <v>77.07395833333334</v>
      </c>
      <c r="J14" s="85">
        <v>76.88348214285713</v>
      </c>
      <c r="K14" s="58">
        <v>76.88348214285713</v>
      </c>
      <c r="L14" s="58">
        <v>76.88348214285713</v>
      </c>
      <c r="M14" s="58">
        <v>76.88348214285713</v>
      </c>
      <c r="N14" s="85">
        <v>75.91205357142857</v>
      </c>
      <c r="O14" s="58">
        <v>75.66815476190477</v>
      </c>
      <c r="P14" s="58">
        <v>75.64434523809524</v>
      </c>
      <c r="Q14" s="58">
        <v>74.36</v>
      </c>
      <c r="R14" s="85">
        <v>73.23</v>
      </c>
      <c r="S14" s="85">
        <v>73.15476190476191</v>
      </c>
      <c r="T14" s="58">
        <v>73.16547619047618</v>
      </c>
      <c r="U14" s="58">
        <v>73.12710622710624</v>
      </c>
      <c r="V14" s="58">
        <v>72.96446886446886</v>
      </c>
      <c r="W14" s="58">
        <v>73.03186813186812</v>
      </c>
      <c r="X14" s="58">
        <v>73.08241758241758</v>
      </c>
      <c r="Y14" s="58">
        <v>71.76373626373626</v>
      </c>
      <c r="Z14" s="58">
        <v>71.79322344322344</v>
      </c>
      <c r="AA14" s="58">
        <v>71.94065934065934</v>
      </c>
      <c r="AB14" s="58">
        <v>71.78626373626373</v>
      </c>
      <c r="AC14" s="58">
        <v>70.26813186813187</v>
      </c>
      <c r="AD14" s="58">
        <v>72.15311355311356</v>
      </c>
      <c r="AE14" s="129"/>
    </row>
    <row r="15" spans="1:31" ht="25.5" customHeight="1">
      <c r="A15" s="57" t="s">
        <v>7</v>
      </c>
      <c r="B15" s="160" t="s">
        <v>77</v>
      </c>
      <c r="C15" s="58">
        <v>65.74175824175825</v>
      </c>
      <c r="D15" s="58">
        <v>65.9702380952381</v>
      </c>
      <c r="E15" s="58">
        <v>66.96376190476191</v>
      </c>
      <c r="F15" s="58">
        <v>68.6542380952381</v>
      </c>
      <c r="G15" s="58">
        <v>69.73714285714286</v>
      </c>
      <c r="H15" s="58">
        <v>70.1</v>
      </c>
      <c r="I15" s="58">
        <v>70.0657142857143</v>
      </c>
      <c r="J15" s="85">
        <v>70.0657142857143</v>
      </c>
      <c r="K15" s="58">
        <v>70.0657142857143</v>
      </c>
      <c r="L15" s="58">
        <v>70.0657142857143</v>
      </c>
      <c r="M15" s="58">
        <v>70.0657142857143</v>
      </c>
      <c r="N15" s="85">
        <v>69.49428571428572</v>
      </c>
      <c r="O15" s="58">
        <v>69.44200000000001</v>
      </c>
      <c r="P15" s="58">
        <v>69.44200000000001</v>
      </c>
      <c r="Q15" s="58">
        <v>69.17</v>
      </c>
      <c r="R15" s="85">
        <v>68.66</v>
      </c>
      <c r="S15" s="85">
        <v>68.5936507936508</v>
      </c>
      <c r="T15" s="58">
        <v>68.6309523809524</v>
      </c>
      <c r="U15" s="58">
        <v>69.35714285714285</v>
      </c>
      <c r="V15" s="58">
        <v>69.33516483516483</v>
      </c>
      <c r="W15" s="58">
        <v>69.40256410256409</v>
      </c>
      <c r="X15" s="58">
        <v>69.43626373626373</v>
      </c>
      <c r="Y15" s="58">
        <v>68.11758241758241</v>
      </c>
      <c r="Z15" s="58">
        <v>68.11758241758241</v>
      </c>
      <c r="AA15" s="58">
        <v>68.11758241758241</v>
      </c>
      <c r="AB15" s="58">
        <v>68.11758241758241</v>
      </c>
      <c r="AC15" s="58">
        <v>66.37472527472526</v>
      </c>
      <c r="AD15" s="58">
        <v>61.90146520146519</v>
      </c>
      <c r="AE15" s="129"/>
    </row>
    <row r="16" spans="1:31" ht="25.5" customHeight="1">
      <c r="A16" s="57" t="s">
        <v>16</v>
      </c>
      <c r="B16" s="160" t="s">
        <v>77</v>
      </c>
      <c r="C16" s="58">
        <v>82.2375</v>
      </c>
      <c r="D16" s="58">
        <v>82.7641975308642</v>
      </c>
      <c r="E16" s="58">
        <v>80.7395061728395</v>
      </c>
      <c r="F16" s="58">
        <v>82.86296296296295</v>
      </c>
      <c r="G16" s="58">
        <v>85.28271604938271</v>
      </c>
      <c r="H16" s="58">
        <v>85.9</v>
      </c>
      <c r="I16" s="58">
        <v>85.93580246913581</v>
      </c>
      <c r="J16" s="85">
        <v>85.78765432098764</v>
      </c>
      <c r="K16" s="58">
        <v>85.81234567901234</v>
      </c>
      <c r="L16" s="58">
        <v>85.81234567901234</v>
      </c>
      <c r="M16" s="58">
        <v>85.81234567901234</v>
      </c>
      <c r="N16" s="85">
        <v>85.51604938271605</v>
      </c>
      <c r="O16" s="58">
        <v>85.49135802469134</v>
      </c>
      <c r="P16" s="58">
        <v>85.49135802469134</v>
      </c>
      <c r="Q16" s="58">
        <v>84</v>
      </c>
      <c r="R16" s="85">
        <v>82.12</v>
      </c>
      <c r="S16" s="85">
        <v>81.85720164609053</v>
      </c>
      <c r="T16" s="58">
        <v>81.86543209876542</v>
      </c>
      <c r="U16" s="58">
        <v>81.14356060606059</v>
      </c>
      <c r="V16" s="58">
        <v>80.72613636363634</v>
      </c>
      <c r="W16" s="58">
        <v>80.78712121212122</v>
      </c>
      <c r="X16" s="58">
        <v>80.85681818181818</v>
      </c>
      <c r="Y16" s="58">
        <v>79.49318181818181</v>
      </c>
      <c r="Z16" s="58">
        <v>79.52367424242424</v>
      </c>
      <c r="AA16" s="58">
        <v>79.67613636363636</v>
      </c>
      <c r="AB16" s="58">
        <v>79.58465909090908</v>
      </c>
      <c r="AC16" s="58">
        <v>82.67613636363636</v>
      </c>
      <c r="AD16" s="58">
        <v>83.15643939393938</v>
      </c>
      <c r="AE16" s="129"/>
    </row>
    <row r="17" spans="1:31" ht="27.75" customHeight="1">
      <c r="A17" s="62" t="s">
        <v>108</v>
      </c>
      <c r="B17" s="160" t="s">
        <v>221</v>
      </c>
      <c r="C17" s="58">
        <v>56</v>
      </c>
      <c r="D17" s="58">
        <v>56</v>
      </c>
      <c r="E17" s="58">
        <v>56</v>
      </c>
      <c r="F17" s="58">
        <v>56</v>
      </c>
      <c r="G17" s="58">
        <v>59.1</v>
      </c>
      <c r="H17" s="58">
        <v>59.1</v>
      </c>
      <c r="I17" s="58">
        <v>59.1</v>
      </c>
      <c r="J17" s="85">
        <v>59.1</v>
      </c>
      <c r="K17" s="58">
        <v>59.1</v>
      </c>
      <c r="L17" s="58">
        <v>59.1</v>
      </c>
      <c r="M17" s="58">
        <v>59.1</v>
      </c>
      <c r="N17" s="85">
        <v>58.6</v>
      </c>
      <c r="O17" s="58">
        <v>58.6</v>
      </c>
      <c r="P17" s="58">
        <v>58.6</v>
      </c>
      <c r="Q17" s="58">
        <v>58.1</v>
      </c>
      <c r="R17" s="85">
        <v>58.1</v>
      </c>
      <c r="S17" s="85">
        <v>58.1</v>
      </c>
      <c r="T17" s="58">
        <v>58.1</v>
      </c>
      <c r="U17" s="58">
        <v>56.85</v>
      </c>
      <c r="V17" s="58">
        <v>56.85</v>
      </c>
      <c r="W17" s="58">
        <v>56.85</v>
      </c>
      <c r="X17" s="58">
        <v>56.85</v>
      </c>
      <c r="Y17" s="58">
        <v>56.85</v>
      </c>
      <c r="Z17" s="58">
        <v>56.85</v>
      </c>
      <c r="AA17" s="58">
        <v>55.20000000000001</v>
      </c>
      <c r="AB17" s="58">
        <v>55.20000000000001</v>
      </c>
      <c r="AC17" s="58"/>
      <c r="AD17" s="58"/>
      <c r="AE17" s="129"/>
    </row>
    <row r="18" spans="1:31" ht="27.75" customHeight="1">
      <c r="A18" s="62" t="s">
        <v>109</v>
      </c>
      <c r="B18" s="160" t="s">
        <v>221</v>
      </c>
      <c r="C18" s="58">
        <v>59.675</v>
      </c>
      <c r="D18" s="58">
        <v>59.55</v>
      </c>
      <c r="E18" s="58">
        <v>59.375</v>
      </c>
      <c r="F18" s="58">
        <v>59.675</v>
      </c>
      <c r="G18" s="58">
        <v>61.85</v>
      </c>
      <c r="H18" s="58">
        <v>63.4</v>
      </c>
      <c r="I18" s="58">
        <v>63.625</v>
      </c>
      <c r="J18" s="85">
        <v>62.575</v>
      </c>
      <c r="K18" s="58">
        <v>63</v>
      </c>
      <c r="L18" s="58">
        <v>62.85</v>
      </c>
      <c r="M18" s="58">
        <v>63.300000000000004</v>
      </c>
      <c r="N18" s="85">
        <v>63.300000000000004</v>
      </c>
      <c r="O18" s="58">
        <v>63</v>
      </c>
      <c r="P18" s="58">
        <v>63</v>
      </c>
      <c r="Q18" s="58">
        <v>62.7</v>
      </c>
      <c r="R18" s="85">
        <v>62.7</v>
      </c>
      <c r="S18" s="85">
        <v>62.70000000000001</v>
      </c>
      <c r="T18" s="58">
        <v>62.70000000000001</v>
      </c>
      <c r="U18" s="58">
        <v>61.175000000000004</v>
      </c>
      <c r="V18" s="58">
        <v>61.85</v>
      </c>
      <c r="W18" s="58">
        <v>61.85</v>
      </c>
      <c r="X18" s="58">
        <v>61.300000000000004</v>
      </c>
      <c r="Y18" s="58">
        <v>61.45000000000001</v>
      </c>
      <c r="Z18" s="58">
        <v>62.050000000000004</v>
      </c>
      <c r="AA18" s="58">
        <v>58.54999999999999</v>
      </c>
      <c r="AB18" s="58">
        <v>60.9</v>
      </c>
      <c r="AC18" s="58"/>
      <c r="AD18" s="58"/>
      <c r="AE18" s="129"/>
    </row>
    <row r="19" ht="12.75" customHeight="1">
      <c r="A19" s="63" t="s">
        <v>20</v>
      </c>
    </row>
    <row r="20" ht="12.75" customHeight="1">
      <c r="A20" s="63" t="s">
        <v>273</v>
      </c>
    </row>
    <row r="21" ht="12.75" customHeight="1">
      <c r="A21" s="94" t="s">
        <v>93</v>
      </c>
    </row>
    <row r="22" ht="12.75" customHeight="1">
      <c r="A22" s="94" t="s">
        <v>94</v>
      </c>
    </row>
    <row r="23" spans="1:2" ht="12.75" customHeight="1">
      <c r="A23" s="94" t="s">
        <v>95</v>
      </c>
      <c r="B23" s="11"/>
    </row>
    <row r="24" spans="1:2" ht="12.75" customHeight="1">
      <c r="A24" s="94" t="s">
        <v>96</v>
      </c>
      <c r="B24" s="11"/>
    </row>
    <row r="25" spans="1:2" ht="12.75" customHeight="1">
      <c r="A25" s="11"/>
      <c r="B25" s="11"/>
    </row>
    <row r="26" spans="1:2" ht="12.75" customHeight="1">
      <c r="A26" s="1" t="s">
        <v>21</v>
      </c>
      <c r="B26" s="11"/>
    </row>
    <row r="27" spans="1:2" ht="12.75" customHeight="1">
      <c r="A27" s="11" t="s">
        <v>99</v>
      </c>
      <c r="B27" s="11"/>
    </row>
    <row r="28" spans="1:2" ht="12.75" customHeight="1">
      <c r="A28" s="11" t="s">
        <v>100</v>
      </c>
      <c r="B28" s="11"/>
    </row>
    <row r="29" spans="1:7" ht="36.75" customHeight="1">
      <c r="A29" s="252" t="s">
        <v>22</v>
      </c>
      <c r="B29" s="252"/>
      <c r="E29" s="152" t="s">
        <v>218</v>
      </c>
      <c r="F29" s="65" t="s">
        <v>23</v>
      </c>
      <c r="G29" s="153" t="s">
        <v>219</v>
      </c>
    </row>
    <row r="30" spans="1:9" ht="3" customHeight="1">
      <c r="A30" s="73"/>
      <c r="B30" s="73"/>
      <c r="C30" s="74"/>
      <c r="D30" s="74"/>
      <c r="E30" s="74"/>
      <c r="F30" s="75"/>
      <c r="G30" s="74"/>
      <c r="H30" s="74"/>
      <c r="I30" s="74"/>
    </row>
    <row r="31" spans="1:9" ht="18.75" customHeight="1">
      <c r="A31" s="250" t="s">
        <v>24</v>
      </c>
      <c r="B31" s="250"/>
      <c r="C31" s="157"/>
      <c r="D31" s="157"/>
      <c r="E31" s="53" t="s">
        <v>25</v>
      </c>
      <c r="F31" s="66" t="s">
        <v>26</v>
      </c>
      <c r="G31" s="53">
        <v>160</v>
      </c>
      <c r="H31" s="151" t="s">
        <v>41</v>
      </c>
      <c r="I31" s="151">
        <v>170</v>
      </c>
    </row>
    <row r="32" spans="1:9" ht="18.75" customHeight="1">
      <c r="A32" s="252"/>
      <c r="B32" s="252"/>
      <c r="C32" s="64"/>
      <c r="D32" s="64"/>
      <c r="E32" s="64" t="s">
        <v>27</v>
      </c>
      <c r="F32" s="65" t="s">
        <v>28</v>
      </c>
      <c r="G32" s="64">
        <v>12.5</v>
      </c>
      <c r="H32" s="64" t="s">
        <v>41</v>
      </c>
      <c r="I32" s="64">
        <v>13</v>
      </c>
    </row>
    <row r="33" spans="1:9" ht="18.75" customHeight="1">
      <c r="A33" s="250" t="s">
        <v>29</v>
      </c>
      <c r="B33" s="250"/>
      <c r="C33" s="157"/>
      <c r="D33" s="157"/>
      <c r="E33" s="53" t="s">
        <v>25</v>
      </c>
      <c r="F33" s="66" t="s">
        <v>26</v>
      </c>
      <c r="G33" s="53">
        <v>160</v>
      </c>
      <c r="H33" s="151" t="s">
        <v>41</v>
      </c>
      <c r="I33" s="151">
        <v>170</v>
      </c>
    </row>
    <row r="34" spans="1:9" ht="18.75" customHeight="1">
      <c r="A34" s="252"/>
      <c r="B34" s="252"/>
      <c r="C34" s="64"/>
      <c r="D34" s="64"/>
      <c r="E34" s="64" t="s">
        <v>27</v>
      </c>
      <c r="F34" s="65" t="s">
        <v>30</v>
      </c>
      <c r="G34" s="64">
        <v>13.5</v>
      </c>
      <c r="H34" s="64" t="s">
        <v>41</v>
      </c>
      <c r="I34" s="64">
        <v>13.8</v>
      </c>
    </row>
    <row r="35" spans="1:9" ht="21.75" customHeight="1">
      <c r="A35" s="250" t="s">
        <v>31</v>
      </c>
      <c r="B35" s="250"/>
      <c r="C35" s="157"/>
      <c r="D35" s="157"/>
      <c r="E35" s="53" t="s">
        <v>25</v>
      </c>
      <c r="F35" s="66" t="s">
        <v>26</v>
      </c>
      <c r="G35" s="53">
        <v>160</v>
      </c>
      <c r="H35" s="151" t="s">
        <v>41</v>
      </c>
      <c r="I35" s="151">
        <v>180</v>
      </c>
    </row>
    <row r="36" spans="1:9" ht="21.75" customHeight="1">
      <c r="A36" s="252"/>
      <c r="B36" s="252"/>
      <c r="C36" s="64"/>
      <c r="D36" s="64"/>
      <c r="E36" s="64" t="s">
        <v>32</v>
      </c>
      <c r="F36" s="65" t="s">
        <v>30</v>
      </c>
      <c r="G36" s="64">
        <v>11.2</v>
      </c>
      <c r="H36" s="64" t="s">
        <v>41</v>
      </c>
      <c r="I36" s="64">
        <v>11.6</v>
      </c>
    </row>
    <row r="37" spans="1:9" ht="18.75" customHeight="1">
      <c r="A37" s="250" t="s">
        <v>33</v>
      </c>
      <c r="B37" s="250"/>
      <c r="C37" s="157"/>
      <c r="D37" s="157"/>
      <c r="E37" s="53" t="s">
        <v>25</v>
      </c>
      <c r="F37" s="66" t="s">
        <v>26</v>
      </c>
      <c r="G37" s="53">
        <v>190</v>
      </c>
      <c r="H37" s="151" t="s">
        <v>41</v>
      </c>
      <c r="I37" s="151">
        <v>210</v>
      </c>
    </row>
    <row r="38" spans="1:9" ht="18.75" customHeight="1">
      <c r="A38" s="252"/>
      <c r="B38" s="252"/>
      <c r="C38" s="64"/>
      <c r="D38" s="64"/>
      <c r="E38" s="64" t="s">
        <v>32</v>
      </c>
      <c r="F38" s="65" t="s">
        <v>30</v>
      </c>
      <c r="G38" s="64">
        <v>13</v>
      </c>
      <c r="H38" s="64" t="s">
        <v>41</v>
      </c>
      <c r="I38" s="64">
        <v>13.2</v>
      </c>
    </row>
    <row r="39" spans="1:9" ht="18.75" customHeight="1">
      <c r="A39" s="252" t="s">
        <v>34</v>
      </c>
      <c r="B39" s="252"/>
      <c r="C39" s="64"/>
      <c r="D39" s="64"/>
      <c r="E39" s="64" t="s">
        <v>25</v>
      </c>
      <c r="F39" s="65" t="s">
        <v>26</v>
      </c>
      <c r="G39" s="64">
        <v>90</v>
      </c>
      <c r="H39" s="64" t="s">
        <v>41</v>
      </c>
      <c r="I39" s="64">
        <v>120</v>
      </c>
    </row>
    <row r="40" spans="1:9" ht="18.75" customHeight="1">
      <c r="A40" s="254" t="s">
        <v>35</v>
      </c>
      <c r="B40" s="254"/>
      <c r="C40" s="157"/>
      <c r="D40" s="157"/>
      <c r="E40" s="53" t="s">
        <v>25</v>
      </c>
      <c r="F40" s="66" t="s">
        <v>26</v>
      </c>
      <c r="G40" s="53">
        <v>260</v>
      </c>
      <c r="H40" s="151" t="s">
        <v>41</v>
      </c>
      <c r="I40" s="151">
        <v>280</v>
      </c>
    </row>
    <row r="41" spans="1:9" ht="18.75" customHeight="1">
      <c r="A41" s="252"/>
      <c r="B41" s="252"/>
      <c r="C41" s="64"/>
      <c r="D41" s="64"/>
      <c r="E41" s="64" t="s">
        <v>36</v>
      </c>
      <c r="F41" s="65" t="s">
        <v>30</v>
      </c>
      <c r="G41" s="64">
        <v>7.5</v>
      </c>
      <c r="H41" s="64" t="s">
        <v>41</v>
      </c>
      <c r="I41" s="64">
        <v>7.8</v>
      </c>
    </row>
    <row r="42" spans="1:9" ht="12.75" customHeight="1">
      <c r="A42" s="94" t="s">
        <v>78</v>
      </c>
      <c r="B42" s="94"/>
      <c r="C42" s="94"/>
      <c r="D42" s="94"/>
      <c r="E42" s="94"/>
      <c r="F42" s="94"/>
      <c r="G42" s="94"/>
      <c r="H42" s="94"/>
      <c r="I42" s="94"/>
    </row>
    <row r="43" ht="12.75" customHeight="1">
      <c r="A43" s="94" t="s">
        <v>97</v>
      </c>
    </row>
    <row r="44" s="40" customFormat="1" ht="12.75" customHeight="1">
      <c r="A44" s="94" t="s">
        <v>98</v>
      </c>
    </row>
    <row r="45" ht="12.75" customHeight="1">
      <c r="A45" s="11"/>
    </row>
    <row r="46" ht="15">
      <c r="A46" s="1" t="s">
        <v>37</v>
      </c>
    </row>
    <row r="47" spans="1:9" ht="27" customHeight="1">
      <c r="A47" s="67"/>
      <c r="E47" s="64" t="s">
        <v>38</v>
      </c>
      <c r="F47" s="64"/>
      <c r="G47" s="64"/>
      <c r="H47" s="251" t="s">
        <v>86</v>
      </c>
      <c r="I47" s="251"/>
    </row>
    <row r="48" spans="1:9" ht="3" customHeight="1">
      <c r="A48" s="71"/>
      <c r="B48" s="71"/>
      <c r="C48" s="71"/>
      <c r="D48" s="71"/>
      <c r="E48" s="72"/>
      <c r="F48" s="72"/>
      <c r="G48" s="72"/>
      <c r="H48" s="71"/>
      <c r="I48" s="71"/>
    </row>
    <row r="49" spans="1:9" ht="19.5" customHeight="1">
      <c r="A49" s="69" t="s">
        <v>39</v>
      </c>
      <c r="B49" s="69"/>
      <c r="C49" s="69"/>
      <c r="D49" s="69"/>
      <c r="E49" s="166" t="s">
        <v>40</v>
      </c>
      <c r="F49" s="166" t="s">
        <v>225</v>
      </c>
      <c r="G49" s="167" t="s">
        <v>81</v>
      </c>
      <c r="H49" s="68"/>
      <c r="I49" s="156" t="s">
        <v>220</v>
      </c>
    </row>
    <row r="50" spans="1:9" ht="19.5" customHeight="1">
      <c r="A50" s="69" t="s">
        <v>39</v>
      </c>
      <c r="B50" s="69"/>
      <c r="C50" s="69"/>
      <c r="D50" s="69"/>
      <c r="E50" s="166" t="s">
        <v>42</v>
      </c>
      <c r="F50" s="166" t="s">
        <v>225</v>
      </c>
      <c r="G50" s="167" t="s">
        <v>43</v>
      </c>
      <c r="H50" s="68"/>
      <c r="I50" s="155">
        <v>12</v>
      </c>
    </row>
    <row r="51" spans="1:9" ht="19.5" customHeight="1">
      <c r="A51" s="69" t="s">
        <v>39</v>
      </c>
      <c r="B51" s="69"/>
      <c r="C51" s="69"/>
      <c r="D51" s="69"/>
      <c r="E51" s="166" t="s">
        <v>44</v>
      </c>
      <c r="F51" s="166" t="s">
        <v>225</v>
      </c>
      <c r="G51" s="167" t="s">
        <v>45</v>
      </c>
      <c r="H51" s="68"/>
      <c r="I51" s="155">
        <v>13</v>
      </c>
    </row>
    <row r="52" spans="1:9" ht="19.5" customHeight="1">
      <c r="A52" s="69" t="s">
        <v>39</v>
      </c>
      <c r="B52" s="69"/>
      <c r="C52" s="69"/>
      <c r="D52" s="69"/>
      <c r="E52" s="166" t="s">
        <v>46</v>
      </c>
      <c r="F52" s="166" t="s">
        <v>225</v>
      </c>
      <c r="G52" s="167" t="s">
        <v>47</v>
      </c>
      <c r="H52" s="68"/>
      <c r="I52" s="155">
        <v>16</v>
      </c>
    </row>
    <row r="53" spans="1:9" ht="19.5" customHeight="1">
      <c r="A53" s="69" t="s">
        <v>39</v>
      </c>
      <c r="B53" s="69"/>
      <c r="C53" s="69"/>
      <c r="D53" s="69"/>
      <c r="E53" s="166" t="s">
        <v>48</v>
      </c>
      <c r="F53" s="166" t="s">
        <v>225</v>
      </c>
      <c r="G53" s="167" t="s">
        <v>49</v>
      </c>
      <c r="H53" s="68"/>
      <c r="I53" s="155">
        <v>17</v>
      </c>
    </row>
    <row r="54" spans="1:9" ht="19.5" customHeight="1">
      <c r="A54" s="69" t="s">
        <v>39</v>
      </c>
      <c r="B54" s="69"/>
      <c r="C54" s="69"/>
      <c r="D54" s="69"/>
      <c r="E54" s="166" t="s">
        <v>50</v>
      </c>
      <c r="F54" s="166" t="s">
        <v>225</v>
      </c>
      <c r="G54" s="167" t="s">
        <v>51</v>
      </c>
      <c r="H54" s="68"/>
      <c r="I54" s="155">
        <v>18</v>
      </c>
    </row>
    <row r="55" spans="1:9" ht="19.5" customHeight="1">
      <c r="A55" s="69" t="s">
        <v>39</v>
      </c>
      <c r="B55" s="69"/>
      <c r="C55" s="69"/>
      <c r="D55" s="69"/>
      <c r="E55" s="166" t="s">
        <v>52</v>
      </c>
      <c r="F55" s="166" t="s">
        <v>225</v>
      </c>
      <c r="G55" s="167" t="s">
        <v>53</v>
      </c>
      <c r="H55" s="68"/>
      <c r="I55" s="155">
        <v>18.5</v>
      </c>
    </row>
    <row r="56" ht="19.5" customHeight="1">
      <c r="A56" s="70" t="s">
        <v>85</v>
      </c>
    </row>
  </sheetData>
  <sheetProtection/>
  <mergeCells count="9">
    <mergeCell ref="H47:I47"/>
    <mergeCell ref="A29:B29"/>
    <mergeCell ref="A33:B34"/>
    <mergeCell ref="R1:AC4"/>
    <mergeCell ref="A31:B32"/>
    <mergeCell ref="A37:B38"/>
    <mergeCell ref="A35:B36"/>
    <mergeCell ref="A39:B39"/>
    <mergeCell ref="A40:B41"/>
  </mergeCells>
  <printOptions/>
  <pageMargins left="0.7" right="0.7" top="0.787401575" bottom="0.787401575" header="0.3" footer="0.3"/>
  <pageSetup fitToHeight="1" fitToWidth="1" horizontalDpi="600" verticalDpi="600" orientation="landscape" paperSize="9" scale="37" r:id="rId2"/>
  <rowBreaks count="2" manualBreakCount="2">
    <brk id="25" max="255" man="1"/>
    <brk id="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Ryser Beat BLW</dc:creator>
  <cp:keywords/>
  <dc:description/>
  <cp:lastModifiedBy>Scherer Andrea BLW</cp:lastModifiedBy>
  <cp:lastPrinted>2018-04-26T12:25:27Z</cp:lastPrinted>
  <dcterms:created xsi:type="dcterms:W3CDTF">2010-09-22T12:39:48Z</dcterms:created>
  <dcterms:modified xsi:type="dcterms:W3CDTF">2018-08-14T06:12:34Z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3</vt:lpwstr>
  </property>
  <property fmtid="{D5CDD505-2E9C-101B-9397-08002B2CF9AE}" pid="3" name="FSC#EVDCFG@15.1400:ActualVersionCreatedAt">
    <vt:lpwstr>2015-11-05T14:20:21</vt:lpwstr>
  </property>
  <property fmtid="{D5CDD505-2E9C-101B-9397-08002B2CF9AE}" pid="4" name="FSC#EVDCFG@15.1400:ResponsibleBureau_DE">
    <vt:lpwstr>Bundesamt für Landwirtschaft BLW</vt:lpwstr>
  </property>
  <property fmtid="{D5CDD505-2E9C-101B-9397-08002B2CF9AE}" pid="5" name="FSC#EVDCFG@15.1400:ResponsibleBureau_EN">
    <vt:lpwstr>Federal Office for Agriculture FOAG</vt:lpwstr>
  </property>
  <property fmtid="{D5CDD505-2E9C-101B-9397-08002B2CF9AE}" pid="6" name="FSC#EVDCFG@15.1400:ResponsibleBureau_FR">
    <vt:lpwstr>Office fédéral de l'agriculture OFAG</vt:lpwstr>
  </property>
  <property fmtid="{D5CDD505-2E9C-101B-9397-08002B2CF9AE}" pid="7" name="FSC#EVDCFG@15.1400:ResponsibleBureau_IT">
    <vt:lpwstr>Ufficio federale dell'agricoltura UFAG</vt:lpwstr>
  </property>
  <property fmtid="{D5CDD505-2E9C-101B-9397-08002B2CF9AE}" pid="8" name="FSC#EVDCFG@15.1400:UserInChargeUserTitle">
    <vt:lpwstr/>
  </property>
  <property fmtid="{D5CDD505-2E9C-101B-9397-08002B2CF9AE}" pid="9" name="FSC#EVDCFG@15.1400:UserInChargeUserName">
    <vt:lpwstr/>
  </property>
  <property fmtid="{D5CDD505-2E9C-101B-9397-08002B2CF9AE}" pid="10" name="FSC#EVDCFG@15.1400:UserInChargeUserFirstname">
    <vt:lpwstr/>
  </property>
  <property fmtid="{D5CDD505-2E9C-101B-9397-08002B2CF9AE}" pid="11" name="FSC#EVDCFG@15.1400:UserInChargeUserEnvSalutationDE">
    <vt:lpwstr/>
  </property>
  <property fmtid="{D5CDD505-2E9C-101B-9397-08002B2CF9AE}" pid="12" name="FSC#EVDCFG@15.1400:UserInChargeUserEnvSalutationEN">
    <vt:lpwstr/>
  </property>
  <property fmtid="{D5CDD505-2E9C-101B-9397-08002B2CF9AE}" pid="13" name="FSC#EVDCFG@15.1400:UserInChargeUserEnvSalutationFR">
    <vt:lpwstr/>
  </property>
  <property fmtid="{D5CDD505-2E9C-101B-9397-08002B2CF9AE}" pid="14" name="FSC#EVDCFG@15.1400:UserInChargeUserEnvSalutationIT">
    <vt:lpwstr/>
  </property>
  <property fmtid="{D5CDD505-2E9C-101B-9397-08002B2CF9AE}" pid="15" name="FSC#EVDCFG@15.1400:FilerespUserPersonTitle">
    <vt:lpwstr/>
  </property>
  <property fmtid="{D5CDD505-2E9C-101B-9397-08002B2CF9AE}" pid="16" name="FSC#EVDCFG@15.1400:Address">
    <vt:lpwstr/>
  </property>
  <property fmtid="{D5CDD505-2E9C-101B-9397-08002B2CF9AE}" pid="17" name="FSC#COOSYSTEM@1.1:Container">
    <vt:lpwstr>COO.2101.101.3.1936304</vt:lpwstr>
  </property>
  <property fmtid="{D5CDD505-2E9C-101B-9397-08002B2CF9AE}" pid="18" name="FSC#COOELAK@1.1001:Subject">
    <vt:lpwstr/>
  </property>
  <property fmtid="{D5CDD505-2E9C-101B-9397-08002B2CF9AE}" pid="19" name="FSC#COOELAK@1.1001:FileReference">
    <vt:lpwstr>331.04/2004/01340</vt:lpwstr>
  </property>
  <property fmtid="{D5CDD505-2E9C-101B-9397-08002B2CF9AE}" pid="20" name="FSC#COOELAK@1.1001:FileRefYear">
    <vt:lpwstr>2004</vt:lpwstr>
  </property>
  <property fmtid="{D5CDD505-2E9C-101B-9397-08002B2CF9AE}" pid="21" name="FSC#COOELAK@1.1001:FileRefOrdinal">
    <vt:lpwstr>1340</vt:lpwstr>
  </property>
  <property fmtid="{D5CDD505-2E9C-101B-9397-08002B2CF9AE}" pid="22" name="FSC#COOELAK@1.1001:FileRefOU">
    <vt:lpwstr>FBMB / BLW</vt:lpwstr>
  </property>
  <property fmtid="{D5CDD505-2E9C-101B-9397-08002B2CF9AE}" pid="23" name="FSC#COOELAK@1.1001:Organization">
    <vt:lpwstr/>
  </property>
  <property fmtid="{D5CDD505-2E9C-101B-9397-08002B2CF9AE}" pid="24" name="FSC#COOELAK@1.1001:Owner">
    <vt:lpwstr/>
  </property>
  <property fmtid="{D5CDD505-2E9C-101B-9397-08002B2CF9AE}" pid="25" name="FSC#COOELAK@1.1001:OwnerExtension">
    <vt:lpwstr/>
  </property>
  <property fmtid="{D5CDD505-2E9C-101B-9397-08002B2CF9AE}" pid="26" name="FSC#COOELAK@1.1001:OwnerFaxExtension">
    <vt:lpwstr/>
  </property>
  <property fmtid="{D5CDD505-2E9C-101B-9397-08002B2CF9AE}" pid="27" name="FSC#COOELAK@1.1001:DispatchedBy">
    <vt:lpwstr/>
  </property>
  <property fmtid="{D5CDD505-2E9C-101B-9397-08002B2CF9AE}" pid="28" name="FSC#COOELAK@1.1001:DispatchedAt">
    <vt:lpwstr/>
  </property>
  <property fmtid="{D5CDD505-2E9C-101B-9397-08002B2CF9AE}" pid="29" name="FSC#COOELAK@1.1001:ApprovedBy">
    <vt:lpwstr/>
  </property>
  <property fmtid="{D5CDD505-2E9C-101B-9397-08002B2CF9AE}" pid="30" name="FSC#COOELAK@1.1001:ApprovedAt">
    <vt:lpwstr/>
  </property>
  <property fmtid="{D5CDD505-2E9C-101B-9397-08002B2CF9AE}" pid="31" name="FSC#COOELAK@1.1001:Department">
    <vt:lpwstr/>
  </property>
  <property fmtid="{D5CDD505-2E9C-101B-9397-08002B2CF9AE}" pid="32" name="FSC#COOELAK@1.1001:CreatedAt">
    <vt:lpwstr>09.09.2015</vt:lpwstr>
  </property>
  <property fmtid="{D5CDD505-2E9C-101B-9397-08002B2CF9AE}" pid="33" name="FSC#COOELAK@1.1001:OU">
    <vt:lpwstr>Marktbeobachtung (FBMB / BLW)</vt:lpwstr>
  </property>
  <property fmtid="{D5CDD505-2E9C-101B-9397-08002B2CF9AE}" pid="34" name="FSC#COOELAK@1.1001:Priority">
    <vt:lpwstr> ()</vt:lpwstr>
  </property>
  <property fmtid="{D5CDD505-2E9C-101B-9397-08002B2CF9AE}" pid="35" name="FSC#COOELAK@1.1001:ObjBarCode">
    <vt:lpwstr>*COO.2101.101.3.1936304*</vt:lpwstr>
  </property>
  <property fmtid="{D5CDD505-2E9C-101B-9397-08002B2CF9AE}" pid="36" name="FSC#COOELAK@1.1001:RefBarCode">
    <vt:lpwstr>*COO.2101.101.4.441705*</vt:lpwstr>
  </property>
  <property fmtid="{D5CDD505-2E9C-101B-9397-08002B2CF9AE}" pid="37" name="FSC#COOELAK@1.1001:FileRefBarCode">
    <vt:lpwstr>*331.04/2004/01340*</vt:lpwstr>
  </property>
  <property fmtid="{D5CDD505-2E9C-101B-9397-08002B2CF9AE}" pid="38" name="FSC#COOELAK@1.1001:ExternalRef">
    <vt:lpwstr/>
  </property>
  <property fmtid="{D5CDD505-2E9C-101B-9397-08002B2CF9AE}" pid="39" name="FSC#COOELAK@1.1001:IncomingNumber">
    <vt:lpwstr/>
  </property>
  <property fmtid="{D5CDD505-2E9C-101B-9397-08002B2CF9AE}" pid="40" name="FSC#COOELAK@1.1001:IncomingSubject">
    <vt:lpwstr/>
  </property>
  <property fmtid="{D5CDD505-2E9C-101B-9397-08002B2CF9AE}" pid="41" name="FSC#COOELAK@1.1001:ProcessResponsible">
    <vt:lpwstr/>
  </property>
  <property fmtid="{D5CDD505-2E9C-101B-9397-08002B2CF9AE}" pid="42" name="FSC#COOELAK@1.1001:ProcessResponsiblePhone">
    <vt:lpwstr/>
  </property>
  <property fmtid="{D5CDD505-2E9C-101B-9397-08002B2CF9AE}" pid="43" name="FSC#COOELAK@1.1001:ProcessResponsibleMail">
    <vt:lpwstr/>
  </property>
  <property fmtid="{D5CDD505-2E9C-101B-9397-08002B2CF9AE}" pid="44" name="FSC#COOELAK@1.1001:ProcessResponsibleFax">
    <vt:lpwstr/>
  </property>
  <property fmtid="{D5CDD505-2E9C-101B-9397-08002B2CF9AE}" pid="45" name="FSC#COOELAK@1.1001:ApproverFirstName">
    <vt:lpwstr/>
  </property>
  <property fmtid="{D5CDD505-2E9C-101B-9397-08002B2CF9AE}" pid="46" name="FSC#COOELAK@1.1001:ApproverSurName">
    <vt:lpwstr/>
  </property>
  <property fmtid="{D5CDD505-2E9C-101B-9397-08002B2CF9AE}" pid="47" name="FSC#COOELAK@1.1001:ApproverTitle">
    <vt:lpwstr/>
  </property>
  <property fmtid="{D5CDD505-2E9C-101B-9397-08002B2CF9AE}" pid="48" name="FSC#COOELAK@1.1001:ExternalDate">
    <vt:lpwstr/>
  </property>
  <property fmtid="{D5CDD505-2E9C-101B-9397-08002B2CF9AE}" pid="49" name="FSC#COOELAK@1.1001:SettlementApprovedAt">
    <vt:lpwstr/>
  </property>
  <property fmtid="{D5CDD505-2E9C-101B-9397-08002B2CF9AE}" pid="50" name="FSC#COOELAK@1.1001:BaseNumber">
    <vt:lpwstr>331.04</vt:lpwstr>
  </property>
  <property fmtid="{D5CDD505-2E9C-101B-9397-08002B2CF9AE}" pid="51" name="FSC#COOELAK@1.1001:CurrentUserRolePos">
    <vt:lpwstr>Sachbearbeiter/in</vt:lpwstr>
  </property>
  <property fmtid="{D5CDD505-2E9C-101B-9397-08002B2CF9AE}" pid="52" name="FSC#COOELAK@1.1001:CurrentUserEmail">
    <vt:lpwstr>damian.rohr@blw.admin.ch</vt:lpwstr>
  </property>
  <property fmtid="{D5CDD505-2E9C-101B-9397-08002B2CF9AE}" pid="53" name="FSC#ELAKGOV@1.1001:PersonalSubjGender">
    <vt:lpwstr/>
  </property>
  <property fmtid="{D5CDD505-2E9C-101B-9397-08002B2CF9AE}" pid="54" name="FSC#ELAKGOV@1.1001:PersonalSubjFirstName">
    <vt:lpwstr/>
  </property>
  <property fmtid="{D5CDD505-2E9C-101B-9397-08002B2CF9AE}" pid="55" name="FSC#ELAKGOV@1.1001:PersonalSubjSurName">
    <vt:lpwstr/>
  </property>
  <property fmtid="{D5CDD505-2E9C-101B-9397-08002B2CF9AE}" pid="56" name="FSC#ELAKGOV@1.1001:PersonalSubjSalutation">
    <vt:lpwstr/>
  </property>
  <property fmtid="{D5CDD505-2E9C-101B-9397-08002B2CF9AE}" pid="57" name="FSC#ELAKGOV@1.1001:PersonalSubjAddress">
    <vt:lpwstr/>
  </property>
  <property fmtid="{D5CDD505-2E9C-101B-9397-08002B2CF9AE}" pid="58" name="FSC#EVDCFG@15.1400:PositionNumber">
    <vt:lpwstr>331.04</vt:lpwstr>
  </property>
  <property fmtid="{D5CDD505-2E9C-101B-9397-08002B2CF9AE}" pid="59" name="FSC#EVDCFG@15.1400:Dossierref">
    <vt:lpwstr>331.04/2004/01340</vt:lpwstr>
  </property>
  <property fmtid="{D5CDD505-2E9C-101B-9397-08002B2CF9AE}" pid="60" name="FSC#EVDCFG@15.1400:FileRespEmail">
    <vt:lpwstr/>
  </property>
  <property fmtid="{D5CDD505-2E9C-101B-9397-08002B2CF9AE}" pid="61" name="FSC#EVDCFG@15.1400:FileRespFax">
    <vt:lpwstr/>
  </property>
  <property fmtid="{D5CDD505-2E9C-101B-9397-08002B2CF9AE}" pid="62" name="FSC#EVDCFG@15.1400:FileRespHome">
    <vt:lpwstr/>
  </property>
  <property fmtid="{D5CDD505-2E9C-101B-9397-08002B2CF9AE}" pid="63" name="FSC#EVDCFG@15.1400:FileResponsible">
    <vt:lpwstr>Beat Ryser</vt:lpwstr>
  </property>
  <property fmtid="{D5CDD505-2E9C-101B-9397-08002B2CF9AE}" pid="64" name="FSC#EVDCFG@15.1400:UserInCharge">
    <vt:lpwstr/>
  </property>
  <property fmtid="{D5CDD505-2E9C-101B-9397-08002B2CF9AE}" pid="65" name="FSC#EVDCFG@15.1400:FileRespOrg">
    <vt:lpwstr/>
  </property>
  <property fmtid="{D5CDD505-2E9C-101B-9397-08002B2CF9AE}" pid="66" name="FSC#EVDCFG@15.1400:FileRespOrgHome">
    <vt:lpwstr/>
  </property>
  <property fmtid="{D5CDD505-2E9C-101B-9397-08002B2CF9AE}" pid="67" name="FSC#EVDCFG@15.1400:FileRespOrgStreet">
    <vt:lpwstr/>
  </property>
  <property fmtid="{D5CDD505-2E9C-101B-9397-08002B2CF9AE}" pid="68" name="FSC#EVDCFG@15.1400:FileRespOrgZipCode">
    <vt:lpwstr/>
  </property>
  <property fmtid="{D5CDD505-2E9C-101B-9397-08002B2CF9AE}" pid="69" name="FSC#EVDCFG@15.1400:FileRespshortsign">
    <vt:lpwstr>ryb</vt:lpwstr>
  </property>
  <property fmtid="{D5CDD505-2E9C-101B-9397-08002B2CF9AE}" pid="70" name="FSC#EVDCFG@15.1400:FileRespStreet">
    <vt:lpwstr/>
  </property>
  <property fmtid="{D5CDD505-2E9C-101B-9397-08002B2CF9AE}" pid="71" name="FSC#EVDCFG@15.1400:FileRespTel">
    <vt:lpwstr/>
  </property>
  <property fmtid="{D5CDD505-2E9C-101B-9397-08002B2CF9AE}" pid="72" name="FSC#EVDCFG@15.1400:FileRespZipCode">
    <vt:lpwstr/>
  </property>
  <property fmtid="{D5CDD505-2E9C-101B-9397-08002B2CF9AE}" pid="73" name="FSC#EVDCFG@15.1400:OutAttachElectr">
    <vt:lpwstr/>
  </property>
  <property fmtid="{D5CDD505-2E9C-101B-9397-08002B2CF9AE}" pid="74" name="FSC#EVDCFG@15.1400:OutAttachPhysic">
    <vt:lpwstr/>
  </property>
  <property fmtid="{D5CDD505-2E9C-101B-9397-08002B2CF9AE}" pid="75" name="FSC#EVDCFG@15.1400:SignAcceptedDraft1">
    <vt:lpwstr/>
  </property>
  <property fmtid="{D5CDD505-2E9C-101B-9397-08002B2CF9AE}" pid="76" name="FSC#EVDCFG@15.1400:SignAcceptedDraft1FR">
    <vt:lpwstr/>
  </property>
  <property fmtid="{D5CDD505-2E9C-101B-9397-08002B2CF9AE}" pid="77" name="FSC#EVDCFG@15.1400:SignAcceptedDraft2">
    <vt:lpwstr/>
  </property>
  <property fmtid="{D5CDD505-2E9C-101B-9397-08002B2CF9AE}" pid="78" name="FSC#EVDCFG@15.1400:SignAcceptedDraft2FR">
    <vt:lpwstr/>
  </property>
  <property fmtid="{D5CDD505-2E9C-101B-9397-08002B2CF9AE}" pid="79" name="FSC#EVDCFG@15.1400:SignApproved1">
    <vt:lpwstr/>
  </property>
  <property fmtid="{D5CDD505-2E9C-101B-9397-08002B2CF9AE}" pid="80" name="FSC#EVDCFG@15.1400:SignApproved1FR">
    <vt:lpwstr/>
  </property>
  <property fmtid="{D5CDD505-2E9C-101B-9397-08002B2CF9AE}" pid="81" name="FSC#EVDCFG@15.1400:SignApproved2">
    <vt:lpwstr/>
  </property>
  <property fmtid="{D5CDD505-2E9C-101B-9397-08002B2CF9AE}" pid="82" name="FSC#EVDCFG@15.1400:SignApproved2FR">
    <vt:lpwstr/>
  </property>
  <property fmtid="{D5CDD505-2E9C-101B-9397-08002B2CF9AE}" pid="83" name="FSC#EVDCFG@15.1400:SubDossierBarCode">
    <vt:lpwstr/>
  </property>
  <property fmtid="{D5CDD505-2E9C-101B-9397-08002B2CF9AE}" pid="84" name="FSC#EVDCFG@15.1400:Subject">
    <vt:lpwstr/>
  </property>
  <property fmtid="{D5CDD505-2E9C-101B-9397-08002B2CF9AE}" pid="85" name="FSC#EVDCFG@15.1400:Title">
    <vt:lpwstr>Marktzahlen_Futtermittel 2015 3. Quartal</vt:lpwstr>
  </property>
  <property fmtid="{D5CDD505-2E9C-101B-9397-08002B2CF9AE}" pid="86" name="FSC#EVDCFG@15.1400:UserFunction">
    <vt:lpwstr/>
  </property>
  <property fmtid="{D5CDD505-2E9C-101B-9397-08002B2CF9AE}" pid="87" name="FSC#EVDCFG@15.1400:SalutationEnglish">
    <vt:lpwstr>Market Monitoring Unit</vt:lpwstr>
  </property>
  <property fmtid="{D5CDD505-2E9C-101B-9397-08002B2CF9AE}" pid="88" name="FSC#EVDCFG@15.1400:SalutationFrench">
    <vt:lpwstr>Secteur Observation du marché</vt:lpwstr>
  </property>
  <property fmtid="{D5CDD505-2E9C-101B-9397-08002B2CF9AE}" pid="89" name="FSC#EVDCFG@15.1400:SalutationGerman">
    <vt:lpwstr>Fachbereich Marktbeobachtung</vt:lpwstr>
  </property>
  <property fmtid="{D5CDD505-2E9C-101B-9397-08002B2CF9AE}" pid="90" name="FSC#EVDCFG@15.1400:SalutationItalian">
    <vt:lpwstr>Settore Osservazione del mercato</vt:lpwstr>
  </property>
  <property fmtid="{D5CDD505-2E9C-101B-9397-08002B2CF9AE}" pid="91" name="FSC#EVDCFG@15.1400:SalutationEnglishUser">
    <vt:lpwstr/>
  </property>
  <property fmtid="{D5CDD505-2E9C-101B-9397-08002B2CF9AE}" pid="92" name="FSC#EVDCFG@15.1400:SalutationFrenchUser">
    <vt:lpwstr/>
  </property>
  <property fmtid="{D5CDD505-2E9C-101B-9397-08002B2CF9AE}" pid="93" name="FSC#EVDCFG@15.1400:SalutationGermanUser">
    <vt:lpwstr/>
  </property>
  <property fmtid="{D5CDD505-2E9C-101B-9397-08002B2CF9AE}" pid="94" name="FSC#EVDCFG@15.1400:SalutationItalianUser">
    <vt:lpwstr/>
  </property>
  <property fmtid="{D5CDD505-2E9C-101B-9397-08002B2CF9AE}" pid="95" name="FSC#EVDCFG@15.1400:FileRespOrgShortname">
    <vt:lpwstr>FBMB / BLW</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Beat</vt:lpwstr>
  </property>
  <property fmtid="{D5CDD505-2E9C-101B-9397-08002B2CF9AE}" pid="99" name="FSC#EVDCFG@15.1400:ResponsibleEditorSurname">
    <vt:lpwstr>Ryser</vt:lpwstr>
  </property>
  <property fmtid="{D5CDD505-2E9C-101B-9397-08002B2CF9AE}" pid="100" name="FSC#EVDCFG@15.1400:GroupTitle">
    <vt:lpwstr>Marktbeobachtung</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'3003</vt:lpwstr>
  </property>
  <property fmtid="{D5CDD505-2E9C-101B-9397-08002B2CF9AE}" pid="109" name="FSC#ATSTATECFG@1.1001:DepartmentCountry">
    <vt:lpwstr/>
  </property>
  <property fmtid="{D5CDD505-2E9C-101B-9397-08002B2CF9AE}" pid="110" name="FSC#ATSTATECFG@1.1001:DepartmentCity">
    <vt:lpwstr>Bern</vt:lpwstr>
  </property>
  <property fmtid="{D5CDD505-2E9C-101B-9397-08002B2CF9AE}" pid="111" name="FSC#ATSTATECFG@1.1001:DepartmentStreet">
    <vt:lpwstr>Mattenhofstrasse 5</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331.04/2004/01340</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ies>
</file>