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9040" windowHeight="15720" tabRatio="908" firstSheet="7" activeTab="15"/>
  </bookViews>
  <sheets>
    <sheet name="kernobstsaft 20 (OHNE LA)" sheetId="1" r:id="rId1"/>
    <sheet name="kernobstsaft 20 (NUR LA)" sheetId="2" r:id="rId2"/>
    <sheet name="kernobstsaft 21 (OHNE LA)" sheetId="3" r:id="rId3"/>
    <sheet name="kernobstsaft 22.1as_os(OHNE LA)" sheetId="4" r:id="rId4"/>
    <sheet name="kernobstsaft 22.1as_os(NUR LA)" sheetId="5" r:id="rId5"/>
    <sheet name="kernobstsaft 22.2 bs (OHNE LA)" sheetId="6" r:id="rId6"/>
    <sheet name="kernobstsaft 22.2 bs (NUR LA)" sheetId="7" r:id="rId7"/>
    <sheet name="kernobstsaft 22.3 süm (OHNE LA)" sheetId="8" r:id="rId8"/>
    <sheet name="kernobstsaft 22.3 süm (NUR LA)" sheetId="9" r:id="rId9"/>
    <sheet name="kernobstsaft 23 (OHNE LA)" sheetId="10" r:id="rId10"/>
    <sheet name="kernobstsaft 23 (NUR LA)" sheetId="11" r:id="rId11"/>
    <sheet name="konzentrat 30 (OHNE LA)" sheetId="12" r:id="rId12"/>
    <sheet name="konzentrat 30 (NUR LA)" sheetId="13" r:id="rId13"/>
    <sheet name="kernobst 10 (OHNE LA)" sheetId="14" r:id="rId14"/>
    <sheet name="kernobst 10 (NUR LA)" sheetId="15" r:id="rId15"/>
    <sheet name="bestaetigung" sheetId="16" r:id="rId16"/>
  </sheets>
  <definedNames>
    <definedName name="_xlfn.SINGLE" hidden="1">#NAME?</definedName>
    <definedName name="_xlnm.Print_Area" localSheetId="15">'bestaetigung'!$A$1:$Q$69</definedName>
    <definedName name="_xlnm.Print_Area" localSheetId="14">'kernobst 10 (NUR LA)'!$A$1:$N$63</definedName>
    <definedName name="_xlnm.Print_Area" localSheetId="13">'kernobst 10 (OHNE LA)'!$A$1:$N$63</definedName>
    <definedName name="_xlnm.Print_Area" localSheetId="1">'kernobstsaft 20 (NUR LA)'!$A$1:$T$58</definedName>
    <definedName name="_xlnm.Print_Area" localSheetId="0">'kernobstsaft 20 (OHNE LA)'!$A$1:$T$58</definedName>
    <definedName name="_xlnm.Print_Area" localSheetId="2">'kernobstsaft 21 (OHNE LA)'!$A$1:$V$55</definedName>
    <definedName name="_xlnm.Print_Area" localSheetId="4">'kernobstsaft 22.1as_os(NUR LA)'!$A$1:$V$54</definedName>
    <definedName name="_xlnm.Print_Area" localSheetId="3">'kernobstsaft 22.1as_os(OHNE LA)'!$A$1:$V$54</definedName>
    <definedName name="_xlnm.Print_Area" localSheetId="6">'kernobstsaft 22.2 bs (NUR LA)'!$A$1:$V$54</definedName>
    <definedName name="_xlnm.Print_Area" localSheetId="5">'kernobstsaft 22.2 bs (OHNE LA)'!$A$1:$V$54</definedName>
    <definedName name="_xlnm.Print_Area" localSheetId="8">'kernobstsaft 22.3 süm (NUR LA)'!$A$1:$V$54</definedName>
    <definedName name="_xlnm.Print_Area" localSheetId="7">'kernobstsaft 22.3 süm (OHNE LA)'!$A$1:$V$54</definedName>
    <definedName name="_xlnm.Print_Area" localSheetId="10">'kernobstsaft 23 (NUR LA)'!$A$1:$V$57</definedName>
    <definedName name="_xlnm.Print_Area" localSheetId="9">'kernobstsaft 23 (OHNE LA)'!$A$1:$V$57</definedName>
    <definedName name="_xlnm.Print_Area" localSheetId="12">'konzentrat 30 (NUR LA)'!$A$1:$T$123</definedName>
    <definedName name="_xlnm.Print_Area" localSheetId="11">'konzentrat 30 (OHNE LA)'!$A$1:$T$139</definedName>
    <definedName name="Z_D8E0EBF0_41F9_4B34_B3A3_37F4D54137CB_.wvu.PrintArea" localSheetId="15" hidden="1">'bestaetigung'!$A$1:$Q$69</definedName>
    <definedName name="Z_D8E0EBF0_41F9_4B34_B3A3_37F4D54137CB_.wvu.PrintArea" localSheetId="14" hidden="1">'kernobst 10 (NUR LA)'!$A$1:$N$63</definedName>
    <definedName name="Z_D8E0EBF0_41F9_4B34_B3A3_37F4D54137CB_.wvu.PrintArea" localSheetId="13" hidden="1">'kernobst 10 (OHNE LA)'!$A$1:$N$63</definedName>
    <definedName name="Z_D8E0EBF0_41F9_4B34_B3A3_37F4D54137CB_.wvu.PrintArea" localSheetId="1" hidden="1">'kernobstsaft 20 (NUR LA)'!$A$1:$T$58</definedName>
    <definedName name="Z_D8E0EBF0_41F9_4B34_B3A3_37F4D54137CB_.wvu.PrintArea" localSheetId="0" hidden="1">'kernobstsaft 20 (OHNE LA)'!$A$1:$T$58</definedName>
    <definedName name="Z_D8E0EBF0_41F9_4B34_B3A3_37F4D54137CB_.wvu.PrintArea" localSheetId="2" hidden="1">'kernobstsaft 21 (OHNE LA)'!$A$1:$V$55</definedName>
    <definedName name="Z_D8E0EBF0_41F9_4B34_B3A3_37F4D54137CB_.wvu.PrintArea" localSheetId="4" hidden="1">'kernobstsaft 22.1as_os(NUR LA)'!$A$1:$V$54</definedName>
    <definedName name="Z_D8E0EBF0_41F9_4B34_B3A3_37F4D54137CB_.wvu.PrintArea" localSheetId="3" hidden="1">'kernobstsaft 22.1as_os(OHNE LA)'!$A$1:$V$54</definedName>
    <definedName name="Z_D8E0EBF0_41F9_4B34_B3A3_37F4D54137CB_.wvu.PrintArea" localSheetId="6" hidden="1">'kernobstsaft 22.2 bs (NUR LA)'!$A$1:$V$54</definedName>
    <definedName name="Z_D8E0EBF0_41F9_4B34_B3A3_37F4D54137CB_.wvu.PrintArea" localSheetId="5" hidden="1">'kernobstsaft 22.2 bs (OHNE LA)'!$A$1:$V$54</definedName>
    <definedName name="Z_D8E0EBF0_41F9_4B34_B3A3_37F4D54137CB_.wvu.PrintArea" localSheetId="8" hidden="1">'kernobstsaft 22.3 süm (NUR LA)'!$A$1:$V$54</definedName>
    <definedName name="Z_D8E0EBF0_41F9_4B34_B3A3_37F4D54137CB_.wvu.PrintArea" localSheetId="7" hidden="1">'kernobstsaft 22.3 süm (OHNE LA)'!$A$1:$V$54</definedName>
    <definedName name="Z_D8E0EBF0_41F9_4B34_B3A3_37F4D54137CB_.wvu.PrintArea" localSheetId="10" hidden="1">'kernobstsaft 23 (NUR LA)'!$A$1:$V$57</definedName>
    <definedName name="Z_D8E0EBF0_41F9_4B34_B3A3_37F4D54137CB_.wvu.PrintArea" localSheetId="9" hidden="1">'kernobstsaft 23 (OHNE LA)'!$A$1:$V$57</definedName>
    <definedName name="Z_D8E0EBF0_41F9_4B34_B3A3_37F4D54137CB_.wvu.PrintArea" localSheetId="12" hidden="1">'konzentrat 30 (NUR LA)'!$A$1:$T$123</definedName>
    <definedName name="Z_D8E0EBF0_41F9_4B34_B3A3_37F4D54137CB_.wvu.PrintArea" localSheetId="11" hidden="1">'konzentrat 30 (OHNE LA)'!$A$1:$T$139</definedName>
    <definedName name="Z_E5F09CA3_2595_4EC3_A32D_F75E87B8A434_.wvu.PrintArea" localSheetId="15" hidden="1">'bestaetigung'!$A$1:$Q$69</definedName>
    <definedName name="Z_E5F09CA3_2595_4EC3_A32D_F75E87B8A434_.wvu.PrintArea" localSheetId="14" hidden="1">'kernobst 10 (NUR LA)'!$A$1:$N$63</definedName>
    <definedName name="Z_E5F09CA3_2595_4EC3_A32D_F75E87B8A434_.wvu.PrintArea" localSheetId="13" hidden="1">'kernobst 10 (OHNE LA)'!$A$1:$N$63</definedName>
    <definedName name="Z_E5F09CA3_2595_4EC3_A32D_F75E87B8A434_.wvu.PrintArea" localSheetId="1" hidden="1">'kernobstsaft 20 (NUR LA)'!$A$1:$T$58</definedName>
    <definedName name="Z_E5F09CA3_2595_4EC3_A32D_F75E87B8A434_.wvu.PrintArea" localSheetId="0" hidden="1">'kernobstsaft 20 (OHNE LA)'!$A$1:$T$58</definedName>
    <definedName name="Z_E5F09CA3_2595_4EC3_A32D_F75E87B8A434_.wvu.PrintArea" localSheetId="2" hidden="1">'kernobstsaft 21 (OHNE LA)'!$A$1:$V$55</definedName>
    <definedName name="Z_E5F09CA3_2595_4EC3_A32D_F75E87B8A434_.wvu.PrintArea" localSheetId="4" hidden="1">'kernobstsaft 22.1as_os(NUR LA)'!$A$1:$V$54</definedName>
    <definedName name="Z_E5F09CA3_2595_4EC3_A32D_F75E87B8A434_.wvu.PrintArea" localSheetId="3" hidden="1">'kernobstsaft 22.1as_os(OHNE LA)'!$A$1:$V$54</definedName>
    <definedName name="Z_E5F09CA3_2595_4EC3_A32D_F75E87B8A434_.wvu.PrintArea" localSheetId="6" hidden="1">'kernobstsaft 22.2 bs (NUR LA)'!$A$1:$V$54</definedName>
    <definedName name="Z_E5F09CA3_2595_4EC3_A32D_F75E87B8A434_.wvu.PrintArea" localSheetId="5" hidden="1">'kernobstsaft 22.2 bs (OHNE LA)'!$A$1:$V$54</definedName>
    <definedName name="Z_E5F09CA3_2595_4EC3_A32D_F75E87B8A434_.wvu.PrintArea" localSheetId="8" hidden="1">'kernobstsaft 22.3 süm (NUR LA)'!$A$1:$V$54</definedName>
    <definedName name="Z_E5F09CA3_2595_4EC3_A32D_F75E87B8A434_.wvu.PrintArea" localSheetId="7" hidden="1">'kernobstsaft 22.3 süm (OHNE LA)'!$A$1:$V$54</definedName>
    <definedName name="Z_E5F09CA3_2595_4EC3_A32D_F75E87B8A434_.wvu.PrintArea" localSheetId="10" hidden="1">'kernobstsaft 23 (NUR LA)'!$A$1:$V$57</definedName>
    <definedName name="Z_E5F09CA3_2595_4EC3_A32D_F75E87B8A434_.wvu.PrintArea" localSheetId="9" hidden="1">'kernobstsaft 23 (OHNE LA)'!$A$1:$V$57</definedName>
    <definedName name="Z_E5F09CA3_2595_4EC3_A32D_F75E87B8A434_.wvu.PrintArea" localSheetId="12" hidden="1">'konzentrat 30 (NUR LA)'!$A$1:$T$123</definedName>
    <definedName name="Z_E5F09CA3_2595_4EC3_A32D_F75E87B8A434_.wvu.PrintArea" localSheetId="11" hidden="1">'konzentrat 30 (OHNE LA)'!$A$1:$T$139</definedName>
  </definedNames>
  <calcPr fullCalcOnLoad="1"/>
</workbook>
</file>

<file path=xl/sharedStrings.xml><?xml version="1.0" encoding="utf-8"?>
<sst xmlns="http://schemas.openxmlformats.org/spreadsheetml/2006/main" count="1090" uniqueCount="259">
  <si>
    <t>Eingang - Ausgang - Vorrat</t>
  </si>
  <si>
    <t>Warenherkunft, Zweckbestimmung</t>
  </si>
  <si>
    <t>Zentner (100 kg)</t>
  </si>
  <si>
    <t>Eingang</t>
  </si>
  <si>
    <t>Übertrag (Anfangsvorrat)</t>
  </si>
  <si>
    <t>Erzeugung</t>
  </si>
  <si>
    <t>-</t>
  </si>
  <si>
    <t>Export</t>
  </si>
  <si>
    <t xml:space="preserve">- </t>
  </si>
  <si>
    <t>andere</t>
  </si>
  <si>
    <t>Vorrat</t>
  </si>
  <si>
    <t>Buchmässiger Endvorrat</t>
  </si>
  <si>
    <t>Eingang - Ausgang - Verarbeitung</t>
  </si>
  <si>
    <t>ohne für fremde Betriebe im Lohn verarbeitetes Obst</t>
  </si>
  <si>
    <t>Herkunft, Zweckbestimmung</t>
  </si>
  <si>
    <t>Mostäpfel</t>
  </si>
  <si>
    <t>Mostbirnen</t>
  </si>
  <si>
    <t xml:space="preserve">Mostobst </t>
  </si>
  <si>
    <t>Spezial</t>
  </si>
  <si>
    <t>gewöhnliche</t>
  </si>
  <si>
    <t>Übr. Mostobst</t>
  </si>
  <si>
    <t>Total</t>
  </si>
  <si>
    <t>alle</t>
  </si>
  <si>
    <t>insgesamt</t>
  </si>
  <si>
    <t xml:space="preserve">    --  von Produzenten</t>
  </si>
  <si>
    <t xml:space="preserve">    --  vom Handel</t>
  </si>
  <si>
    <t>Ausgang (Verkauf)</t>
  </si>
  <si>
    <t>Verarbeitung</t>
  </si>
  <si>
    <t>Rohsaft-Ausbeuteberechnung</t>
  </si>
  <si>
    <t>Mostobst</t>
  </si>
  <si>
    <t>Rohsaft</t>
  </si>
  <si>
    <t>Art, Qualität</t>
  </si>
  <si>
    <t>für Rohsaft (q)</t>
  </si>
  <si>
    <t xml:space="preserve">Erzeugt (in hl) </t>
  </si>
  <si>
    <t>l Saft je q Obst</t>
  </si>
  <si>
    <t>Zusammen</t>
  </si>
  <si>
    <r>
      <t>Ÿ</t>
    </r>
    <r>
      <rPr>
        <b/>
        <sz val="7"/>
        <color indexed="8"/>
        <rFont val="Arial"/>
        <family val="2"/>
      </rPr>
      <t xml:space="preserve">  inländisches Obst</t>
    </r>
  </si>
  <si>
    <r>
      <t>Ÿ</t>
    </r>
    <r>
      <rPr>
        <b/>
        <sz val="7"/>
        <color indexed="8"/>
        <rFont val="Arial"/>
        <family val="2"/>
      </rPr>
      <t xml:space="preserve">  ausländisches Obst</t>
    </r>
  </si>
  <si>
    <r>
      <t>Ÿ</t>
    </r>
    <r>
      <rPr>
        <b/>
        <sz val="7"/>
        <color indexed="8"/>
        <rFont val="Arial"/>
        <family val="2"/>
      </rPr>
      <t xml:space="preserve">  zusammen</t>
    </r>
  </si>
  <si>
    <r>
      <t>Ÿ</t>
    </r>
    <r>
      <rPr>
        <b/>
        <sz val="7"/>
        <rFont val="Arial"/>
        <family val="2"/>
      </rPr>
      <t xml:space="preserve">  für die Gewinnung von Saft</t>
    </r>
  </si>
  <si>
    <r>
      <t>Ÿ</t>
    </r>
    <r>
      <rPr>
        <b/>
        <sz val="7"/>
        <rFont val="Arial"/>
        <family val="2"/>
      </rPr>
      <t xml:space="preserve">  für die Herstellung von Bränden (Maische)</t>
    </r>
  </si>
  <si>
    <t>Obstsaft (ungegoren)</t>
  </si>
  <si>
    <t>Obstwein (vollständig oder teilgegoren)</t>
  </si>
  <si>
    <t>rein</t>
  </si>
  <si>
    <t>verdünnt</t>
  </si>
  <si>
    <t>Fruchtsaft</t>
  </si>
  <si>
    <t>in anderen</t>
  </si>
  <si>
    <t>reine Getränke</t>
  </si>
  <si>
    <t xml:space="preserve">für die </t>
  </si>
  <si>
    <t>zum Bren-</t>
  </si>
  <si>
    <t>ab Presse</t>
  </si>
  <si>
    <t>übriger</t>
  </si>
  <si>
    <t>gemischt</t>
  </si>
  <si>
    <t>Getränken</t>
  </si>
  <si>
    <t>alkohol-</t>
  </si>
  <si>
    <t>alkoholhaltig</t>
  </si>
  <si>
    <t>Essigher-</t>
  </si>
  <si>
    <t xml:space="preserve">nen inkl. </t>
  </si>
  <si>
    <t>klar</t>
  </si>
  <si>
    <t>trüb</t>
  </si>
  <si>
    <t>(Anteil)</t>
  </si>
  <si>
    <t>frei</t>
  </si>
  <si>
    <t>&lt; 5 Oe</t>
  </si>
  <si>
    <t>5-16  Oe</t>
  </si>
  <si>
    <t>&gt; 16 Oe</t>
  </si>
  <si>
    <t>stellung</t>
  </si>
  <si>
    <t>Tropfsaft</t>
  </si>
  <si>
    <t>Hektoliter (100 l)</t>
  </si>
  <si>
    <t>aus Mostäpfeln</t>
  </si>
  <si>
    <t>aus Mostbirnen</t>
  </si>
  <si>
    <t xml:space="preserve"> </t>
  </si>
  <si>
    <t>aus "Übriges Mostobst"</t>
  </si>
  <si>
    <t>20..</t>
  </si>
  <si>
    <t>aus Konzentratsaft</t>
  </si>
  <si>
    <t>Kauf, Retouren</t>
  </si>
  <si>
    <t>Verkauf</t>
  </si>
  <si>
    <t>Verwendung für</t>
  </si>
  <si>
    <t>-  Apfelsaftkonzentrat klar</t>
  </si>
  <si>
    <t>-  Apfelsaftkonzentrat trüb</t>
  </si>
  <si>
    <t>-  Birnensaftkonzentrat klar</t>
  </si>
  <si>
    <t>-  Birnensaftkonzentrat trüb</t>
  </si>
  <si>
    <t>-  Obstbrände</t>
  </si>
  <si>
    <t>-  andere Zwecke</t>
  </si>
  <si>
    <t>Endvorrat</t>
  </si>
  <si>
    <t>tatsächlich (Übertrag)</t>
  </si>
  <si>
    <t>Kernobstsaftkonzentrat</t>
  </si>
  <si>
    <t>Apfelsaftkonzentrat (inkl. Dicksaft)</t>
  </si>
  <si>
    <t>Birnensaftkonzentrat (inkl. Dicksaft)</t>
  </si>
  <si>
    <t>Gemischtes Konzentrat (inkl. Dicksaft)</t>
  </si>
  <si>
    <t>Zentner zu 71 % Gew Extrakt (nur ganze Zentner [100 kg])</t>
  </si>
  <si>
    <t>Neuproduktion</t>
  </si>
  <si>
    <t>→</t>
  </si>
  <si>
    <t>Umgearbeitet auf klares oder gemischtes Konzentrat</t>
  </si>
  <si>
    <t>Neuer Stand</t>
  </si>
  <si>
    <t>Verkauf im Inland an</t>
  </si>
  <si>
    <t>Grossverteiler und Detailhandel</t>
  </si>
  <si>
    <t>Private, Gastgewerbe, Gemeinschaftsverpflegung</t>
  </si>
  <si>
    <t>Hilfswerke (Winterhilfe)</t>
  </si>
  <si>
    <t>Verarbeitungsbetriebe anderer Art</t>
  </si>
  <si>
    <t>Verwendet für</t>
  </si>
  <si>
    <t>ungegorene Getränke</t>
  </si>
  <si>
    <t>Saft zur Essigherstellung</t>
  </si>
  <si>
    <t>Saft zur Branntweinherstellung</t>
  </si>
  <si>
    <t>Dicksaft</t>
  </si>
  <si>
    <t>Wirklicher Endvorrat (effektiv)</t>
  </si>
  <si>
    <t>Wirklicher Endvorrat insgesamt (umgerechnet)</t>
  </si>
  <si>
    <t>(Firmenanschrift/-stempel)</t>
  </si>
  <si>
    <t>Apfel- und Obstsaft</t>
  </si>
  <si>
    <t>Zisternen</t>
  </si>
  <si>
    <t>--</t>
  </si>
  <si>
    <t>mostereifremde Betriebe</t>
  </si>
  <si>
    <t>Handel, Verteiler, Private</t>
  </si>
  <si>
    <t>Fässer</t>
  </si>
  <si>
    <t>Ausschanktanks</t>
  </si>
  <si>
    <t>Weichpackungen</t>
  </si>
  <si>
    <t>200/100</t>
  </si>
  <si>
    <t>cl</t>
  </si>
  <si>
    <t>30/25</t>
  </si>
  <si>
    <t xml:space="preserve">-  </t>
  </si>
  <si>
    <t>Flaschen</t>
  </si>
  <si>
    <t>Glas/PET</t>
  </si>
  <si>
    <t>200/150/100</t>
  </si>
  <si>
    <t>75/70</t>
  </si>
  <si>
    <t>60/58</t>
  </si>
  <si>
    <t>33</t>
  </si>
  <si>
    <t>30/29</t>
  </si>
  <si>
    <t>16</t>
  </si>
  <si>
    <t>Dosen</t>
  </si>
  <si>
    <t>...........................</t>
  </si>
  <si>
    <t>.........</t>
  </si>
  <si>
    <t>Birnensaft rein</t>
  </si>
  <si>
    <t>(alle Gebinde)</t>
  </si>
  <si>
    <t>Saft aus "Übriges Mostobst"</t>
  </si>
  <si>
    <t>Bag-in-Box</t>
  </si>
  <si>
    <t xml:space="preserve">Standflaschen </t>
  </si>
  <si>
    <t>1000/500</t>
  </si>
  <si>
    <t>Zusammen (231+261+269)</t>
  </si>
  <si>
    <t>Apfelsaft (233-259)</t>
  </si>
  <si>
    <t>aus  .......................................</t>
  </si>
  <si>
    <t xml:space="preserve"> Vorrat</t>
  </si>
  <si>
    <t xml:space="preserve">tatsächlich gebrannt </t>
  </si>
  <si>
    <t>(200 bis 208)</t>
  </si>
  <si>
    <t>(210 bis 296)</t>
  </si>
  <si>
    <t>buchmässig (209-297)</t>
  </si>
  <si>
    <t xml:space="preserve">                 Bemerkungen</t>
  </si>
  <si>
    <t>Kauf in Zisternen und Retouren</t>
  </si>
  <si>
    <t>(je Verkäufer und Saftart gesonderte Zeile</t>
  </si>
  <si>
    <t>davon</t>
  </si>
  <si>
    <t>AS/OS</t>
  </si>
  <si>
    <t>BS</t>
  </si>
  <si>
    <t>SüM</t>
  </si>
  <si>
    <r>
      <t xml:space="preserve">Saftart </t>
    </r>
    <r>
      <rPr>
        <b/>
        <vertAlign val="superscript"/>
        <sz val="7"/>
        <rFont val="Arial"/>
        <family val="2"/>
      </rPr>
      <t>1)</t>
    </r>
  </si>
  <si>
    <r>
      <t xml:space="preserve">Apfel-/Obstsaft (Apfel-/Birnensaft gem.) </t>
    </r>
    <r>
      <rPr>
        <b/>
        <vertAlign val="superscript"/>
        <sz val="8"/>
        <rFont val="Arial"/>
        <family val="2"/>
      </rPr>
      <t>1)</t>
    </r>
  </si>
  <si>
    <r>
      <t>Birnensaft</t>
    </r>
    <r>
      <rPr>
        <b/>
        <vertAlign val="superscript"/>
        <sz val="8"/>
        <rFont val="Arial"/>
        <family val="2"/>
      </rPr>
      <t xml:space="preserve"> 1)</t>
    </r>
  </si>
  <si>
    <r>
      <t xml:space="preserve">Saft aus "Übriges Mostobst" </t>
    </r>
    <r>
      <rPr>
        <b/>
        <vertAlign val="superscript"/>
        <sz val="8"/>
        <rFont val="Arial"/>
        <family val="2"/>
      </rPr>
      <t>1)</t>
    </r>
  </si>
  <si>
    <t>Zusammen/Übertrag</t>
  </si>
  <si>
    <t>Verkäufer oder Retouren</t>
  </si>
  <si>
    <t>verwenden, jeweils in Sammelmengen)</t>
  </si>
  <si>
    <t>Verkauf von Apfel-/Obstsaft (AS/OS) an fremde gewerbliche Mostereien in Zisternen</t>
  </si>
  <si>
    <t>Käufer</t>
  </si>
  <si>
    <t>(je Käufer gesonderte Zeile verwenden,</t>
  </si>
  <si>
    <t>jeweils in Sammelmengen)</t>
  </si>
  <si>
    <t xml:space="preserve"> leer lassen</t>
  </si>
  <si>
    <t>je Saftart entsprechendes Formular verwenden</t>
  </si>
  <si>
    <t>Verkauf von Birnensaft (BS) an fremde gewerbliche Mostereien in Zisternen</t>
  </si>
  <si>
    <t>Verkauf von Saft aus "Übriges Mostobst" (SüM) an fremde gewerbliche Mostereien in Zisternen</t>
  </si>
  <si>
    <t>è</t>
  </si>
  <si>
    <t>ç</t>
  </si>
  <si>
    <t>Total Ausgang</t>
  </si>
  <si>
    <t>BSK</t>
  </si>
  <si>
    <t>GK</t>
  </si>
  <si>
    <t>ASK</t>
  </si>
  <si>
    <t>Text</t>
  </si>
  <si>
    <t xml:space="preserve">Kauf </t>
  </si>
  <si>
    <t>Lieferant</t>
  </si>
  <si>
    <t>Exporteur</t>
  </si>
  <si>
    <t>Jahrgang</t>
  </si>
  <si>
    <t>aus Behälter</t>
  </si>
  <si>
    <t>Verbrauchsland</t>
  </si>
  <si>
    <t xml:space="preserve">davon </t>
  </si>
  <si>
    <t>Export mit Beiträgen/ohne Beiträge</t>
  </si>
  <si>
    <t>teilw. u. ganz gegorene od. entalkoholisierte Getränke</t>
  </si>
  <si>
    <r>
      <t>Ÿ</t>
    </r>
    <r>
      <rPr>
        <b/>
        <sz val="7"/>
        <rFont val="Arial"/>
        <family val="2"/>
      </rPr>
      <t xml:space="preserve">  für .......................................................</t>
    </r>
  </si>
  <si>
    <t xml:space="preserve">                Eingang</t>
  </si>
  <si>
    <t xml:space="preserve">                         Ausgang</t>
  </si>
  <si>
    <t>50/48</t>
  </si>
  <si>
    <t>25/20</t>
  </si>
  <si>
    <t xml:space="preserve">  Eingang/Umarbeitung</t>
  </si>
  <si>
    <t xml:space="preserve">                                    Ausgang</t>
  </si>
  <si>
    <t>Brennereien (gemäss Folgeseite)</t>
  </si>
  <si>
    <t>mit Beiträgen (gemäss Folgeseite)</t>
  </si>
  <si>
    <t>ohne Beiträge (gemäss Folgeseite)</t>
  </si>
  <si>
    <t>311/312</t>
  </si>
  <si>
    <t>davon Verkauf im Inland an</t>
  </si>
  <si>
    <t>Mostereien ohne Konzentrieranlage (gemäss Folgeseite)</t>
  </si>
  <si>
    <t>Mostereien mit Konzentrieranlage (gemäss Folgeseite)</t>
  </si>
  <si>
    <t xml:space="preserve">Verkauf im Inland an Mostereien ohne/mit Konzentrieranlage/... Brennereien </t>
  </si>
  <si>
    <t>Kauf (gemäss Folgeseite)</t>
  </si>
  <si>
    <t>Ergänzende Angaben zu den auf der Vorseite aufgeführten Positionen</t>
  </si>
  <si>
    <t>3003 Bern</t>
  </si>
  <si>
    <t>Kernobstbuchhaltung</t>
  </si>
  <si>
    <t>Bestätigung</t>
  </si>
  <si>
    <t>Die von uns eruierten Eckdaten sind:</t>
  </si>
  <si>
    <t>Verarbeitetes Mostobst</t>
  </si>
  <si>
    <t>Übriges</t>
  </si>
  <si>
    <t>Einheit</t>
  </si>
  <si>
    <t>Erzeugte Rohsäfte</t>
  </si>
  <si>
    <t>hl</t>
  </si>
  <si>
    <t>q</t>
  </si>
  <si>
    <t>Detailangaben zu Formular 20, Code 208</t>
  </si>
  <si>
    <t>Detailangaben zu Formular 20, Code 222</t>
  </si>
  <si>
    <t>Detailangaben zu Formular 20, Code 223</t>
  </si>
  <si>
    <t>Detailangaben zu Formular 20, Code 224</t>
  </si>
  <si>
    <t>Detailangaben zu Formular 20, Code 230</t>
  </si>
  <si>
    <t>Code</t>
  </si>
  <si>
    <t>Fachbereich Pflanzliche Produkte</t>
  </si>
  <si>
    <t>Eidgenössisches Departement für</t>
  </si>
  <si>
    <t>Wirtschaft, Bildung und Forschung WBF</t>
  </si>
  <si>
    <t>Original an: pflanzlicheprodukte@blw.admin.ch</t>
  </si>
  <si>
    <t>Original an: pflanzlicheprodukte@blw.admin.chh</t>
  </si>
  <si>
    <t>Original an:  pflanzlicheprodukte@blw.admin.ch</t>
  </si>
  <si>
    <t>Bundesamt für Landwirtschaft</t>
  </si>
  <si>
    <t>Schwarzenburgstrasse 165</t>
  </si>
  <si>
    <t>für fremde Betriebe im Lohn verarbeitetes Obst</t>
  </si>
  <si>
    <t>Eingang - Verarbeitung</t>
  </si>
  <si>
    <t>(200 bis 207)</t>
  </si>
  <si>
    <t>Kernobstsaft (OHNE Lohnaufträge)</t>
  </si>
  <si>
    <r>
      <t>Kernobst zu Mostereizwecken (OHNE Lohnaufträge)</t>
    </r>
    <r>
      <rPr>
        <b/>
        <sz val="8"/>
        <rFont val="Arial"/>
        <family val="2"/>
      </rPr>
      <t xml:space="preserve"> (in q)</t>
    </r>
  </si>
  <si>
    <r>
      <t xml:space="preserve">Kernobst zu Mostereizwecken (NUR Lohnaufträge) </t>
    </r>
    <r>
      <rPr>
        <b/>
        <sz val="8"/>
        <rFont val="Arial"/>
        <family val="2"/>
      </rPr>
      <t xml:space="preserve"> (in q)</t>
    </r>
  </si>
  <si>
    <t>Kernobstsaft (NUR Lohnaufträge)</t>
  </si>
  <si>
    <t>Kernobstsaftkonzentrat (NUR Lohnaufträge)</t>
  </si>
  <si>
    <t>Kernobstsaftkonzentrat (OHNE Lohnaufträge)</t>
  </si>
  <si>
    <t>OHNE Lohnaufträge</t>
  </si>
  <si>
    <t>NUR Lohnaufträge</t>
  </si>
  <si>
    <t>abgefüllte Säfte fremder gewerblicher Mostereien und Lohnverarbeitung für Dritte</t>
  </si>
  <si>
    <t>Verkauf, ohne Lieferungen an fremde gewerbliche Mostereien in Zisternen, ohne Export, ohne Verkauf im Auftrag von Dritten</t>
  </si>
  <si>
    <t>gem. Form. 22.1 AS/OS (NUR LA)</t>
  </si>
  <si>
    <t>gem. Form. 22.2 BS (NUR LA)</t>
  </si>
  <si>
    <t>gem. Form. 22.3 SüM (NUR LA)</t>
  </si>
  <si>
    <t>gem. Form. 23 Kernobstsaft (NUR LA)</t>
  </si>
  <si>
    <t>gem. Form. 22.1 AS/OS (OHNE LA)</t>
  </si>
  <si>
    <t>gem. Form. 22.2 BS (OHNE LA)</t>
  </si>
  <si>
    <t>gem. Form. 22.3 SüM (OHNE LA)</t>
  </si>
  <si>
    <t>gem. Form. 23 Kernobstsaft (OHNE LA)</t>
  </si>
  <si>
    <t>gem. Form. 21 Kernobstsaft (OHNE LA)</t>
  </si>
  <si>
    <t>ohne abgefüllte Säfte fremder gewerblicher Mostereien und ohne Lohnverarbeitung für Dritte</t>
  </si>
  <si>
    <t>Total (Übertrag auf Vorseite, Form Konzentrat 30 (ohne LA), Code 303)</t>
  </si>
  <si>
    <t>- mit Beiträgen (Übertrag auf Vorseite, Form Konzentrat 30 (ohne LA), Code 308)</t>
  </si>
  <si>
    <t xml:space="preserve">- ohne Beiträge (Übertrag auf Vorseite, Form Konzentrat 30 (ohne LA), Code 309) </t>
  </si>
  <si>
    <t>- Mostereien ohne Konzentrieranlage (Übertrag auf Vorseite, Form Konzentrat 30 (ohne LA), Code 311)</t>
  </si>
  <si>
    <t>- Mostereien mit Konzentrieranlage (Übertrag auf Vorseite, Form Konzentrat 30 (ohne LA), Code 312)</t>
  </si>
  <si>
    <t>- Brennereien (Übertrag auf Vorseite, Form Konzentrat 30 (ohne LA), Code 315)</t>
  </si>
  <si>
    <t>- mit Beiträgen (Übertrag auf Vorseite, Form Konzentrat 30 (nur LA), Code 308)</t>
  </si>
  <si>
    <t xml:space="preserve">- ohne Beiträge (Übertrag auf Vorseite, Form Konzentrat 30 (nur LA), Code 309) </t>
  </si>
  <si>
    <t>- Mostereien ohne Konzentrieranlage (Übertrag auf Vorseite, Form Konzentrat 30 (nur LA), Code 311)</t>
  </si>
  <si>
    <t>- Mostereien mit Konzentrieranlage (Übertrag auf Vorseite, Form Konzentrat 30 (nur LA), Code 312)</t>
  </si>
  <si>
    <t>- Brennereien (Übertrag auf Vorseite, Form Konzentrat 30 (nur LA), Code 315)</t>
  </si>
  <si>
    <r>
      <t xml:space="preserve">Meldepflicht
</t>
    </r>
    <r>
      <rPr>
        <sz val="9"/>
        <color indexed="10"/>
        <rFont val="Arial"/>
        <family val="2"/>
      </rPr>
      <t>Gemäss Art. 8 der Obstverordnung kann das BLW betriebsspezifische Daten erheben und auswerten. Hierzu gehört die Erhebung der Kernobstbuchhaltung bei gewerblichen Mostereien. Das Einreichen der Kernobstbuchhaltung ist obligatorisch. Bei Nichteinreichen können Verwaltungsmassnahmen ergriffen werden (Art. 169 des Landwirtschaftsgesetzes vom 29. April 1998 (LwG; SR 910.1)).</t>
    </r>
  </si>
  <si>
    <t>Verkauf im Auftrag von Dritten, ohne Lieferungen an fremde gewerbliche Mostereien in Zisternen, ohne Export</t>
  </si>
</sst>
</file>

<file path=xl/styles.xml><?xml version="1.0" encoding="utf-8"?>
<styleSheet xmlns="http://schemas.openxmlformats.org/spreadsheetml/2006/main">
  <numFmts count="1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000"/>
    <numFmt numFmtId="165" formatCode="#\ ###\ ##0\ \ "/>
    <numFmt numFmtId="166" formatCode="0.00\ \ "/>
    <numFmt numFmtId="167" formatCode="#\ ###\ ##0"/>
    <numFmt numFmtId="168" formatCode="0#"/>
    <numFmt numFmtId="169" formatCode="#,###,###"/>
  </numFmts>
  <fonts count="99">
    <font>
      <sz val="10"/>
      <name val="Arial"/>
      <family val="0"/>
    </font>
    <font>
      <sz val="11"/>
      <color indexed="8"/>
      <name val="Arial"/>
      <family val="2"/>
    </font>
    <font>
      <sz val="8"/>
      <name val="Arial"/>
      <family val="2"/>
    </font>
    <font>
      <b/>
      <sz val="11"/>
      <name val="Arial"/>
      <family val="2"/>
    </font>
    <font>
      <b/>
      <sz val="8"/>
      <name val="Arial"/>
      <family val="2"/>
    </font>
    <font>
      <b/>
      <sz val="7"/>
      <name val="Arial"/>
      <family val="2"/>
    </font>
    <font>
      <b/>
      <sz val="7"/>
      <color indexed="8"/>
      <name val="Arial"/>
      <family val="2"/>
    </font>
    <font>
      <sz val="7"/>
      <color indexed="8"/>
      <name val="Arial"/>
      <family val="2"/>
    </font>
    <font>
      <sz val="7"/>
      <name val="Arial"/>
      <family val="2"/>
    </font>
    <font>
      <b/>
      <sz val="6"/>
      <name val="Arial"/>
      <family val="2"/>
    </font>
    <font>
      <sz val="8"/>
      <color indexed="12"/>
      <name val="Arial"/>
      <family val="2"/>
    </font>
    <font>
      <sz val="8"/>
      <color indexed="8"/>
      <name val="Arial"/>
      <family val="2"/>
    </font>
    <font>
      <sz val="8"/>
      <color indexed="14"/>
      <name val="Arial"/>
      <family val="2"/>
    </font>
    <font>
      <b/>
      <sz val="7"/>
      <color indexed="12"/>
      <name val="Arial"/>
      <family val="2"/>
    </font>
    <font>
      <b/>
      <sz val="7"/>
      <color indexed="14"/>
      <name val="Arial"/>
      <family val="2"/>
    </font>
    <font>
      <b/>
      <sz val="7"/>
      <color indexed="8"/>
      <name val="Wingdings"/>
      <family val="0"/>
    </font>
    <font>
      <b/>
      <sz val="8"/>
      <color indexed="14"/>
      <name val="Arial"/>
      <family val="2"/>
    </font>
    <font>
      <b/>
      <sz val="7"/>
      <name val="Wingdings"/>
      <family val="0"/>
    </font>
    <font>
      <b/>
      <sz val="8"/>
      <color indexed="8"/>
      <name val="Arial"/>
      <family val="2"/>
    </font>
    <font>
      <b/>
      <sz val="6"/>
      <color indexed="8"/>
      <name val="Arial"/>
      <family val="2"/>
    </font>
    <font>
      <sz val="9"/>
      <name val="Arial"/>
      <family val="2"/>
    </font>
    <font>
      <sz val="9"/>
      <color indexed="14"/>
      <name val="Arial"/>
      <family val="2"/>
    </font>
    <font>
      <b/>
      <sz val="10"/>
      <name val="Arial"/>
      <family val="2"/>
    </font>
    <font>
      <sz val="7"/>
      <name val="Wingdings"/>
      <family val="0"/>
    </font>
    <font>
      <sz val="8"/>
      <color indexed="57"/>
      <name val="Arial"/>
      <family val="2"/>
    </font>
    <font>
      <b/>
      <sz val="8"/>
      <color indexed="57"/>
      <name val="Arial"/>
      <family val="2"/>
    </font>
    <font>
      <b/>
      <vertAlign val="superscript"/>
      <sz val="7"/>
      <name val="Arial"/>
      <family val="2"/>
    </font>
    <font>
      <b/>
      <vertAlign val="superscript"/>
      <sz val="8"/>
      <name val="Arial"/>
      <family val="2"/>
    </font>
    <font>
      <b/>
      <i/>
      <sz val="8"/>
      <name val="Arial"/>
      <family val="2"/>
    </font>
    <font>
      <sz val="9"/>
      <color indexed="12"/>
      <name val="Arial"/>
      <family val="2"/>
    </font>
    <font>
      <b/>
      <sz val="7"/>
      <color indexed="9"/>
      <name val="Arial"/>
      <family val="2"/>
    </font>
    <font>
      <sz val="7"/>
      <color indexed="12"/>
      <name val="Arial"/>
      <family val="2"/>
    </font>
    <font>
      <sz val="6"/>
      <name val="Arial"/>
      <family val="2"/>
    </font>
    <font>
      <b/>
      <sz val="7"/>
      <color indexed="57"/>
      <name val="Arial"/>
      <family val="2"/>
    </font>
    <font>
      <b/>
      <sz val="10"/>
      <color indexed="8"/>
      <name val="Arial"/>
      <family val="2"/>
    </font>
    <font>
      <sz val="10"/>
      <color indexed="8"/>
      <name val="Arial"/>
      <family val="2"/>
    </font>
    <font>
      <b/>
      <sz val="14"/>
      <name val="Arial"/>
      <family val="2"/>
    </font>
    <font>
      <sz val="14"/>
      <name val="Arial"/>
      <family val="2"/>
    </font>
    <font>
      <sz val="14"/>
      <color indexed="8"/>
      <name val="Arial"/>
      <family val="2"/>
    </font>
    <font>
      <b/>
      <sz val="12"/>
      <name val="Arial"/>
      <family val="2"/>
    </font>
    <font>
      <sz val="10"/>
      <color indexed="12"/>
      <name val="Arial"/>
      <family val="2"/>
    </font>
    <font>
      <b/>
      <sz val="10"/>
      <color indexed="14"/>
      <name val="Arial"/>
      <family val="2"/>
    </font>
    <font>
      <b/>
      <sz val="9"/>
      <name val="Arial"/>
      <family val="2"/>
    </font>
    <font>
      <b/>
      <strike/>
      <sz val="7"/>
      <color indexed="10"/>
      <name val="Arial"/>
      <family val="2"/>
    </font>
    <font>
      <strike/>
      <sz val="8"/>
      <color indexed="10"/>
      <name val="Arial"/>
      <family val="2"/>
    </font>
    <font>
      <b/>
      <strike/>
      <sz val="8"/>
      <color indexed="10"/>
      <name val="Arial"/>
      <family val="2"/>
    </font>
    <font>
      <b/>
      <sz val="10"/>
      <color indexed="36"/>
      <name val="Arial"/>
      <family val="2"/>
    </font>
    <font>
      <b/>
      <strike/>
      <sz val="7"/>
      <color indexed="60"/>
      <name val="Arial"/>
      <family val="2"/>
    </font>
    <font>
      <strike/>
      <sz val="7"/>
      <color indexed="60"/>
      <name val="Arial"/>
      <family val="2"/>
    </font>
    <font>
      <strike/>
      <sz val="8"/>
      <color indexed="60"/>
      <name val="Arial"/>
      <family val="2"/>
    </font>
    <font>
      <b/>
      <u val="single"/>
      <sz val="8"/>
      <name val="Arial"/>
      <family val="2"/>
    </font>
    <font>
      <u val="single"/>
      <sz val="10"/>
      <name val="Arial"/>
      <family val="2"/>
    </font>
    <font>
      <b/>
      <u val="single"/>
      <sz val="9"/>
      <name val="Arial"/>
      <family val="2"/>
    </font>
    <font>
      <b/>
      <sz val="9"/>
      <color indexed="10"/>
      <name val="Arial"/>
      <family val="2"/>
    </font>
    <font>
      <sz val="9"/>
      <color indexed="1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7.5"/>
      <color indexed="63"/>
      <name val="Frutiger 55"/>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5700"/>
      <name val="Arial"/>
      <family val="2"/>
    </font>
    <font>
      <sz val="11"/>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trike/>
      <sz val="7"/>
      <color rgb="FFFF0000"/>
      <name val="Arial"/>
      <family val="2"/>
    </font>
    <font>
      <strike/>
      <sz val="8"/>
      <color rgb="FFFF0000"/>
      <name val="Arial"/>
      <family val="2"/>
    </font>
    <font>
      <b/>
      <strike/>
      <sz val="8"/>
      <color rgb="FFFF0000"/>
      <name val="Arial"/>
      <family val="2"/>
    </font>
    <font>
      <b/>
      <sz val="10"/>
      <color rgb="FF7030A0"/>
      <name val="Arial"/>
      <family val="2"/>
    </font>
    <font>
      <b/>
      <strike/>
      <sz val="7"/>
      <color rgb="FFC00000"/>
      <name val="Arial"/>
      <family val="2"/>
    </font>
    <font>
      <strike/>
      <sz val="8"/>
      <color rgb="FFC00000"/>
      <name val="Arial"/>
      <family val="2"/>
    </font>
    <font>
      <sz val="8"/>
      <color rgb="FFFF00FF"/>
      <name val="Arial"/>
      <family val="2"/>
    </font>
    <font>
      <strike/>
      <sz val="7"/>
      <color rgb="FFC00000"/>
      <name val="Arial"/>
      <family val="2"/>
    </font>
    <font>
      <sz val="9"/>
      <color rgb="FFFF00FF"/>
      <name val="Arial"/>
      <family val="2"/>
    </font>
    <font>
      <b/>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style="thin"/>
      <top/>
      <bottom style="thin"/>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2"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836">
    <xf numFmtId="0" fontId="0" fillId="0" borderId="0" xfId="0" applyAlignment="1">
      <alignment/>
    </xf>
    <xf numFmtId="0" fontId="2" fillId="0" borderId="0" xfId="0" applyFont="1" applyAlignment="1">
      <alignment/>
    </xf>
    <xf numFmtId="49" fontId="2" fillId="0" borderId="0" xfId="0" applyNumberFormat="1" applyFont="1" applyAlignment="1">
      <alignment horizontal="right"/>
    </xf>
    <xf numFmtId="4" fontId="2" fillId="0" borderId="0" xfId="0" applyNumberFormat="1" applyFont="1" applyAlignment="1">
      <alignment horizontal="left"/>
    </xf>
    <xf numFmtId="3" fontId="2" fillId="0" borderId="0" xfId="0" applyNumberFormat="1" applyFont="1" applyAlignment="1">
      <alignment horizontal="left"/>
    </xf>
    <xf numFmtId="4" fontId="2" fillId="0" borderId="0" xfId="0" applyNumberFormat="1" applyFont="1" applyAlignment="1">
      <alignment horizontal="right"/>
    </xf>
    <xf numFmtId="3" fontId="2" fillId="0" borderId="0" xfId="0" applyNumberFormat="1" applyFont="1" applyAlignment="1">
      <alignment horizontal="right"/>
    </xf>
    <xf numFmtId="4" fontId="2" fillId="0" borderId="0" xfId="0" applyNumberFormat="1" applyFont="1" applyBorder="1" applyAlignment="1">
      <alignment horizontal="right"/>
    </xf>
    <xf numFmtId="4" fontId="3" fillId="0" borderId="0" xfId="0" applyNumberFormat="1" applyFont="1" applyAlignment="1">
      <alignment horizontal="left"/>
    </xf>
    <xf numFmtId="0" fontId="2" fillId="0" borderId="0" xfId="0" applyFont="1" applyBorder="1" applyAlignment="1">
      <alignment/>
    </xf>
    <xf numFmtId="0" fontId="2" fillId="0" borderId="0" xfId="0" applyFont="1" applyAlignment="1">
      <alignment horizontal="left"/>
    </xf>
    <xf numFmtId="4" fontId="4" fillId="0" borderId="0" xfId="0" applyNumberFormat="1" applyFont="1" applyAlignment="1">
      <alignment horizontal="left"/>
    </xf>
    <xf numFmtId="0" fontId="4" fillId="0" borderId="0" xfId="0" applyFont="1" applyAlignment="1">
      <alignment/>
    </xf>
    <xf numFmtId="0" fontId="4" fillId="0" borderId="0" xfId="0" applyFont="1" applyAlignment="1">
      <alignment/>
    </xf>
    <xf numFmtId="0" fontId="6" fillId="0" borderId="0" xfId="51" applyFont="1" applyFill="1" applyBorder="1" applyAlignment="1" applyProtection="1">
      <alignment horizontal="left"/>
      <protection/>
    </xf>
    <xf numFmtId="49" fontId="7" fillId="0" borderId="0" xfId="51" applyNumberFormat="1" applyFont="1" applyFill="1" applyBorder="1" applyAlignment="1" applyProtection="1">
      <alignment horizontal="right"/>
      <protection/>
    </xf>
    <xf numFmtId="165" fontId="8" fillId="0" borderId="10" xfId="0" applyNumberFormat="1" applyFont="1" applyBorder="1" applyAlignment="1" applyProtection="1">
      <alignment horizontal="left"/>
      <protection/>
    </xf>
    <xf numFmtId="3" fontId="5" fillId="0" borderId="10" xfId="0" applyNumberFormat="1" applyFont="1" applyBorder="1" applyAlignment="1" applyProtection="1">
      <alignment horizontal="left"/>
      <protection/>
    </xf>
    <xf numFmtId="165" fontId="2" fillId="0" borderId="10" xfId="0" applyNumberFormat="1" applyFont="1" applyBorder="1" applyAlignment="1" applyProtection="1">
      <alignment horizontal="left"/>
      <protection/>
    </xf>
    <xf numFmtId="165" fontId="2" fillId="0" borderId="11" xfId="0" applyNumberFormat="1" applyFont="1" applyBorder="1" applyAlignment="1" applyProtection="1">
      <alignment horizontal="left"/>
      <protection/>
    </xf>
    <xf numFmtId="165" fontId="2" fillId="0" borderId="10" xfId="0" applyNumberFormat="1" applyFont="1" applyBorder="1" applyAlignment="1" applyProtection="1">
      <alignment/>
      <protection/>
    </xf>
    <xf numFmtId="165" fontId="2" fillId="0" borderId="11" xfId="0" applyNumberFormat="1" applyFont="1" applyBorder="1" applyAlignment="1" applyProtection="1">
      <alignment/>
      <protection/>
    </xf>
    <xf numFmtId="165" fontId="10" fillId="0" borderId="11" xfId="51" applyNumberFormat="1" applyFont="1" applyFill="1" applyBorder="1" applyAlignment="1" applyProtection="1">
      <alignment horizontal="right"/>
      <protection/>
    </xf>
    <xf numFmtId="165" fontId="11" fillId="0" borderId="10" xfId="51" applyNumberFormat="1" applyFont="1" applyFill="1" applyBorder="1" applyAlignment="1" applyProtection="1">
      <alignment horizontal="right"/>
      <protection/>
    </xf>
    <xf numFmtId="165" fontId="2" fillId="0" borderId="10" xfId="0" applyNumberFormat="1" applyFont="1" applyBorder="1" applyAlignment="1" applyProtection="1">
      <alignment horizontal="right"/>
      <protection/>
    </xf>
    <xf numFmtId="165" fontId="10" fillId="0" borderId="10" xfId="51" applyNumberFormat="1" applyFont="1" applyFill="1" applyBorder="1" applyAlignment="1" applyProtection="1">
      <alignment horizontal="right"/>
      <protection/>
    </xf>
    <xf numFmtId="165" fontId="10" fillId="0" borderId="12" xfId="51" applyNumberFormat="1" applyFont="1" applyFill="1" applyBorder="1" applyAlignment="1" applyProtection="1">
      <alignment horizontal="right"/>
      <protection/>
    </xf>
    <xf numFmtId="165" fontId="12" fillId="0" borderId="10" xfId="51" applyNumberFormat="1" applyFont="1" applyFill="1" applyBorder="1" applyAlignment="1" applyProtection="1">
      <alignment horizontal="right"/>
      <protection/>
    </xf>
    <xf numFmtId="165" fontId="10" fillId="0" borderId="10" xfId="0" applyNumberFormat="1" applyFont="1" applyFill="1" applyBorder="1" applyAlignment="1" applyProtection="1">
      <alignment/>
      <protection/>
    </xf>
    <xf numFmtId="165" fontId="11" fillId="0" borderId="12" xfId="51" applyNumberFormat="1" applyFont="1" applyFill="1" applyBorder="1" applyAlignment="1" applyProtection="1">
      <alignment horizontal="right"/>
      <protection/>
    </xf>
    <xf numFmtId="165" fontId="11" fillId="0" borderId="11" xfId="51" applyNumberFormat="1" applyFont="1" applyFill="1" applyBorder="1" applyAlignment="1" applyProtection="1">
      <alignment/>
      <protection/>
    </xf>
    <xf numFmtId="165" fontId="11" fillId="0" borderId="12" xfId="51" applyNumberFormat="1" applyFont="1" applyFill="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5" fillId="0" borderId="0" xfId="51" applyFont="1" applyFill="1" applyBorder="1" applyAlignment="1" applyProtection="1">
      <alignment horizontal="left"/>
      <protection/>
    </xf>
    <xf numFmtId="0" fontId="8" fillId="0" borderId="0" xfId="0" applyFont="1" applyFill="1" applyBorder="1" applyAlignment="1" applyProtection="1">
      <alignment/>
      <protection/>
    </xf>
    <xf numFmtId="0" fontId="2" fillId="0" borderId="0" xfId="0" applyFont="1" applyFill="1" applyBorder="1" applyAlignment="1" applyProtection="1">
      <alignment/>
      <protection/>
    </xf>
    <xf numFmtId="49" fontId="2" fillId="0" borderId="0" xfId="0" applyNumberFormat="1" applyFont="1" applyFill="1" applyBorder="1" applyAlignment="1" applyProtection="1">
      <alignment horizontal="left"/>
      <protection/>
    </xf>
    <xf numFmtId="165" fontId="2" fillId="0" borderId="0" xfId="51" applyNumberFormat="1" applyFont="1" applyFill="1" applyBorder="1" applyAlignment="1" applyProtection="1">
      <alignment horizontal="left"/>
      <protection/>
    </xf>
    <xf numFmtId="3" fontId="4" fillId="0" borderId="0" xfId="51" applyNumberFormat="1" applyFont="1" applyFill="1" applyBorder="1" applyAlignment="1" applyProtection="1">
      <alignment horizontal="left"/>
      <protection/>
    </xf>
    <xf numFmtId="165" fontId="11"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5" fillId="0" borderId="0" xfId="51" applyFont="1" applyFill="1" applyBorder="1" applyAlignment="1" applyProtection="1" quotePrefix="1">
      <alignment horizontal="left"/>
      <protection/>
    </xf>
    <xf numFmtId="49" fontId="2" fillId="0" borderId="0" xfId="0" applyNumberFormat="1" applyFont="1" applyFill="1" applyBorder="1" applyAlignment="1" applyProtection="1">
      <alignment horizontal="right"/>
      <protection/>
    </xf>
    <xf numFmtId="167" fontId="12" fillId="0" borderId="0" xfId="51" applyNumberFormat="1" applyFont="1" applyFill="1" applyBorder="1" applyAlignment="1" applyProtection="1">
      <alignment/>
      <protection/>
    </xf>
    <xf numFmtId="164" fontId="2" fillId="0" borderId="0" xfId="0" applyNumberFormat="1" applyFont="1" applyAlignment="1">
      <alignment horizontal="right"/>
    </xf>
    <xf numFmtId="0" fontId="5" fillId="0" borderId="11" xfId="0" applyFont="1" applyBorder="1" applyAlignment="1">
      <alignment/>
    </xf>
    <xf numFmtId="165" fontId="6" fillId="0" borderId="0" xfId="51" applyNumberFormat="1" applyFont="1" applyFill="1" applyBorder="1" applyAlignment="1" applyProtection="1">
      <alignment horizontal="left"/>
      <protection/>
    </xf>
    <xf numFmtId="0" fontId="9" fillId="0" borderId="14" xfId="0" applyFont="1" applyBorder="1" applyAlignment="1" applyProtection="1">
      <alignment/>
      <protection/>
    </xf>
    <xf numFmtId="0" fontId="9" fillId="0" borderId="15" xfId="0" applyFont="1" applyBorder="1" applyAlignment="1" applyProtection="1">
      <alignment/>
      <protection/>
    </xf>
    <xf numFmtId="0" fontId="9" fillId="0" borderId="10" xfId="0" applyFont="1" applyBorder="1" applyAlignment="1" applyProtection="1">
      <alignment/>
      <protection/>
    </xf>
    <xf numFmtId="165" fontId="11" fillId="0" borderId="16" xfId="51" applyNumberFormat="1" applyFont="1" applyFill="1" applyBorder="1" applyAlignment="1" applyProtection="1">
      <alignment horizontal="right"/>
      <protection/>
    </xf>
    <xf numFmtId="165" fontId="10" fillId="0" borderId="16" xfId="0" applyNumberFormat="1" applyFont="1" applyBorder="1" applyAlignment="1" applyProtection="1">
      <alignment horizontal="right"/>
      <protection/>
    </xf>
    <xf numFmtId="165" fontId="10" fillId="0" borderId="16" xfId="51" applyNumberFormat="1" applyFont="1" applyFill="1" applyBorder="1" applyAlignment="1" applyProtection="1">
      <alignment horizontal="right"/>
      <protection/>
    </xf>
    <xf numFmtId="165" fontId="2" fillId="0" borderId="16" xfId="0" applyNumberFormat="1" applyFont="1" applyBorder="1" applyAlignment="1" applyProtection="1">
      <alignment/>
      <protection/>
    </xf>
    <xf numFmtId="165" fontId="11" fillId="0" borderId="16" xfId="51" applyNumberFormat="1" applyFont="1" applyFill="1" applyBorder="1" applyAlignment="1" applyProtection="1">
      <alignment horizontal="left"/>
      <protection/>
    </xf>
    <xf numFmtId="0" fontId="2" fillId="0" borderId="10"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165" fontId="2" fillId="0" borderId="16" xfId="0" applyNumberFormat="1" applyFont="1" applyBorder="1" applyAlignment="1">
      <alignment/>
    </xf>
    <xf numFmtId="165" fontId="12" fillId="0" borderId="16" xfId="51" applyNumberFormat="1" applyFont="1" applyFill="1" applyBorder="1" applyAlignment="1" applyProtection="1">
      <alignment horizontal="right"/>
      <protection/>
    </xf>
    <xf numFmtId="0" fontId="10" fillId="0" borderId="10" xfId="0" applyFont="1" applyBorder="1" applyAlignment="1" applyProtection="1">
      <alignment/>
      <protection/>
    </xf>
    <xf numFmtId="165" fontId="11" fillId="0" borderId="17" xfId="51" applyNumberFormat="1" applyFont="1" applyFill="1" applyBorder="1" applyAlignment="1" applyProtection="1">
      <alignment horizontal="right"/>
      <protection/>
    </xf>
    <xf numFmtId="165" fontId="2" fillId="0" borderId="10" xfId="0" applyNumberFormat="1" applyFont="1" applyFill="1" applyBorder="1" applyAlignment="1" applyProtection="1">
      <alignment/>
      <protection/>
    </xf>
    <xf numFmtId="165" fontId="11" fillId="0" borderId="10" xfId="51" applyNumberFormat="1" applyFont="1" applyFill="1" applyBorder="1" applyAlignment="1" applyProtection="1">
      <alignment/>
      <protection/>
    </xf>
    <xf numFmtId="165" fontId="2" fillId="0" borderId="16" xfId="0" applyNumberFormat="1" applyFont="1" applyFill="1" applyBorder="1" applyAlignment="1" applyProtection="1">
      <alignment/>
      <protection/>
    </xf>
    <xf numFmtId="165" fontId="11" fillId="0" borderId="16" xfId="51" applyNumberFormat="1" applyFont="1" applyFill="1" applyBorder="1" applyAlignment="1" applyProtection="1">
      <alignment/>
      <protection/>
    </xf>
    <xf numFmtId="165" fontId="10" fillId="0" borderId="17" xfId="51" applyNumberFormat="1" applyFont="1" applyFill="1" applyBorder="1" applyAlignment="1" applyProtection="1">
      <alignment horizontal="right"/>
      <protection/>
    </xf>
    <xf numFmtId="0" fontId="2" fillId="0" borderId="0" xfId="0" applyFont="1" applyFill="1" applyBorder="1" applyAlignment="1">
      <alignment horizontal="left"/>
    </xf>
    <xf numFmtId="165" fontId="5" fillId="0" borderId="13" xfId="0" applyNumberFormat="1" applyFont="1" applyBorder="1" applyAlignment="1" applyProtection="1">
      <alignment horizontal="left"/>
      <protection/>
    </xf>
    <xf numFmtId="165" fontId="5" fillId="0" borderId="0" xfId="0" applyNumberFormat="1" applyFont="1" applyBorder="1" applyAlignment="1" applyProtection="1">
      <alignment horizontal="left"/>
      <protection/>
    </xf>
    <xf numFmtId="0" fontId="8" fillId="0" borderId="0" xfId="0" applyFont="1" applyAlignment="1">
      <alignment/>
    </xf>
    <xf numFmtId="165" fontId="2" fillId="0" borderId="0" xfId="0" applyNumberFormat="1" applyFont="1" applyBorder="1" applyAlignment="1" applyProtection="1">
      <alignment/>
      <protection/>
    </xf>
    <xf numFmtId="167" fontId="10" fillId="0" borderId="10" xfId="0" applyNumberFormat="1" applyFont="1" applyBorder="1" applyAlignment="1" applyProtection="1">
      <alignment horizontal="right"/>
      <protection/>
    </xf>
    <xf numFmtId="167" fontId="10" fillId="0" borderId="10" xfId="51" applyNumberFormat="1" applyFont="1" applyFill="1" applyBorder="1" applyAlignment="1" applyProtection="1">
      <alignment horizontal="right"/>
      <protection/>
    </xf>
    <xf numFmtId="167" fontId="11" fillId="0" borderId="11" xfId="51" applyNumberFormat="1" applyFont="1" applyFill="1" applyBorder="1" applyAlignment="1" applyProtection="1">
      <alignment horizontal="right"/>
      <protection/>
    </xf>
    <xf numFmtId="167" fontId="11" fillId="0" borderId="10" xfId="51" applyNumberFormat="1" applyFont="1" applyFill="1" applyBorder="1" applyAlignment="1" applyProtection="1">
      <alignment horizontal="right"/>
      <protection/>
    </xf>
    <xf numFmtId="167" fontId="2" fillId="0" borderId="0" xfId="0" applyNumberFormat="1" applyFont="1" applyBorder="1" applyAlignment="1" applyProtection="1">
      <alignment/>
      <protection/>
    </xf>
    <xf numFmtId="167" fontId="2" fillId="0" borderId="11" xfId="0" applyNumberFormat="1" applyFont="1" applyBorder="1" applyAlignment="1" applyProtection="1">
      <alignment horizontal="right"/>
      <protection/>
    </xf>
    <xf numFmtId="167" fontId="2" fillId="0" borderId="10" xfId="0" applyNumberFormat="1" applyFont="1" applyBorder="1" applyAlignment="1" applyProtection="1">
      <alignment horizontal="right"/>
      <protection/>
    </xf>
    <xf numFmtId="167" fontId="2" fillId="0" borderId="0" xfId="0" applyNumberFormat="1" applyFont="1" applyBorder="1" applyAlignment="1" applyProtection="1">
      <alignment horizontal="right"/>
      <protection/>
    </xf>
    <xf numFmtId="167" fontId="2" fillId="0" borderId="10" xfId="0" applyNumberFormat="1" applyFont="1" applyBorder="1" applyAlignment="1" applyProtection="1">
      <alignment/>
      <protection/>
    </xf>
    <xf numFmtId="167" fontId="10" fillId="0" borderId="10" xfId="0" applyNumberFormat="1" applyFont="1" applyBorder="1" applyAlignment="1" applyProtection="1">
      <alignment/>
      <protection/>
    </xf>
    <xf numFmtId="167" fontId="10" fillId="0" borderId="18" xfId="51" applyNumberFormat="1" applyFont="1" applyFill="1" applyBorder="1" applyAlignment="1" applyProtection="1">
      <alignment horizontal="right"/>
      <protection/>
    </xf>
    <xf numFmtId="167" fontId="10" fillId="0" borderId="19" xfId="51" applyNumberFormat="1" applyFont="1" applyFill="1" applyBorder="1" applyAlignment="1" applyProtection="1">
      <alignment horizontal="right"/>
      <protection/>
    </xf>
    <xf numFmtId="167" fontId="2" fillId="0" borderId="11" xfId="51" applyNumberFormat="1" applyFont="1" applyFill="1" applyBorder="1" applyAlignment="1" applyProtection="1">
      <alignment horizontal="right"/>
      <protection/>
    </xf>
    <xf numFmtId="167" fontId="12" fillId="0" borderId="10" xfId="51" applyNumberFormat="1" applyFont="1" applyFill="1" applyBorder="1" applyAlignment="1" applyProtection="1">
      <alignment horizontal="right"/>
      <protection/>
    </xf>
    <xf numFmtId="167" fontId="2" fillId="0" borderId="0" xfId="51" applyNumberFormat="1" applyFont="1" applyFill="1" applyBorder="1" applyAlignment="1" applyProtection="1">
      <alignment horizontal="right"/>
      <protection/>
    </xf>
    <xf numFmtId="167" fontId="10" fillId="0" borderId="11" xfId="51" applyNumberFormat="1" applyFont="1" applyFill="1" applyBorder="1" applyAlignment="1" applyProtection="1">
      <alignment horizontal="right"/>
      <protection/>
    </xf>
    <xf numFmtId="167" fontId="10" fillId="0" borderId="0" xfId="0" applyNumberFormat="1" applyFont="1" applyBorder="1" applyAlignment="1" applyProtection="1">
      <alignment horizontal="right"/>
      <protection/>
    </xf>
    <xf numFmtId="167" fontId="10" fillId="0" borderId="0" xfId="0" applyNumberFormat="1" applyFont="1" applyBorder="1" applyAlignment="1" applyProtection="1">
      <alignment/>
      <protection/>
    </xf>
    <xf numFmtId="167" fontId="2" fillId="0" borderId="11" xfId="0" applyNumberFormat="1" applyFont="1" applyBorder="1" applyAlignment="1" applyProtection="1">
      <alignment/>
      <protection/>
    </xf>
    <xf numFmtId="167" fontId="11" fillId="0" borderId="11" xfId="51" applyNumberFormat="1" applyFont="1" applyFill="1" applyBorder="1" applyAlignment="1" applyProtection="1">
      <alignment/>
      <protection/>
    </xf>
    <xf numFmtId="167" fontId="11" fillId="0" borderId="18" xfId="51" applyNumberFormat="1" applyFont="1" applyFill="1" applyBorder="1" applyAlignment="1" applyProtection="1">
      <alignment/>
      <protection/>
    </xf>
    <xf numFmtId="167" fontId="10" fillId="0" borderId="12" xfId="51" applyNumberFormat="1" applyFont="1" applyFill="1" applyBorder="1" applyAlignment="1" applyProtection="1">
      <alignment/>
      <protection/>
    </xf>
    <xf numFmtId="167" fontId="2" fillId="0" borderId="18" xfId="0" applyNumberFormat="1" applyFont="1" applyBorder="1" applyAlignment="1" applyProtection="1">
      <alignment/>
      <protection/>
    </xf>
    <xf numFmtId="167" fontId="2" fillId="0" borderId="19" xfId="0" applyNumberFormat="1" applyFont="1" applyBorder="1" applyAlignment="1" applyProtection="1">
      <alignment/>
      <protection/>
    </xf>
    <xf numFmtId="167" fontId="11" fillId="0" borderId="0" xfId="51" applyNumberFormat="1" applyFont="1" applyFill="1" applyBorder="1" applyAlignment="1" applyProtection="1">
      <alignment/>
      <protection/>
    </xf>
    <xf numFmtId="167" fontId="11" fillId="0" borderId="13" xfId="51" applyNumberFormat="1" applyFont="1" applyFill="1" applyBorder="1" applyAlignment="1" applyProtection="1">
      <alignment/>
      <protection/>
    </xf>
    <xf numFmtId="167" fontId="2" fillId="0" borderId="13" xfId="0" applyNumberFormat="1" applyFont="1" applyBorder="1" applyAlignment="1" applyProtection="1">
      <alignment/>
      <protection/>
    </xf>
    <xf numFmtId="167" fontId="11" fillId="0" borderId="19" xfId="51" applyNumberFormat="1" applyFont="1" applyFill="1" applyBorder="1" applyAlignment="1" applyProtection="1">
      <alignment/>
      <protection/>
    </xf>
    <xf numFmtId="167" fontId="2" fillId="0" borderId="12" xfId="0" applyNumberFormat="1" applyFont="1" applyBorder="1" applyAlignment="1" applyProtection="1">
      <alignment/>
      <protection/>
    </xf>
    <xf numFmtId="167" fontId="10" fillId="0" borderId="11" xfId="0" applyNumberFormat="1" applyFont="1" applyBorder="1" applyAlignment="1" applyProtection="1">
      <alignment horizontal="right"/>
      <protection/>
    </xf>
    <xf numFmtId="167" fontId="11" fillId="0" borderId="11" xfId="51" applyNumberFormat="1" applyFont="1" applyFill="1" applyBorder="1" applyAlignment="1" applyProtection="1">
      <alignment horizontal="left"/>
      <protection/>
    </xf>
    <xf numFmtId="167" fontId="11" fillId="0" borderId="10" xfId="51" applyNumberFormat="1" applyFont="1" applyFill="1" applyBorder="1" applyAlignment="1" applyProtection="1">
      <alignment horizontal="left"/>
      <protection/>
    </xf>
    <xf numFmtId="167" fontId="10" fillId="0" borderId="11" xfId="0" applyNumberFormat="1" applyFont="1" applyBorder="1" applyAlignment="1" applyProtection="1">
      <alignment/>
      <protection/>
    </xf>
    <xf numFmtId="167" fontId="10" fillId="0" borderId="10" xfId="0" applyNumberFormat="1" applyFont="1" applyFill="1" applyBorder="1" applyAlignment="1" applyProtection="1">
      <alignment/>
      <protection/>
    </xf>
    <xf numFmtId="167" fontId="10" fillId="0" borderId="10" xfId="0" applyNumberFormat="1" applyFont="1" applyBorder="1" applyAlignment="1" applyProtection="1">
      <alignment/>
      <protection/>
    </xf>
    <xf numFmtId="167" fontId="10" fillId="0" borderId="10" xfId="51" applyNumberFormat="1" applyFont="1" applyFill="1" applyBorder="1" applyAlignment="1" applyProtection="1" quotePrefix="1">
      <alignment horizontal="right"/>
      <protection/>
    </xf>
    <xf numFmtId="167" fontId="12" fillId="0" borderId="0" xfId="0" applyNumberFormat="1" applyFont="1" applyFill="1" applyBorder="1" applyAlignment="1" applyProtection="1">
      <alignment/>
      <protection/>
    </xf>
    <xf numFmtId="167" fontId="10" fillId="0" borderId="19" xfId="0" applyNumberFormat="1" applyFont="1" applyBorder="1" applyAlignment="1" applyProtection="1">
      <alignment/>
      <protection/>
    </xf>
    <xf numFmtId="167" fontId="10" fillId="0" borderId="12" xfId="0" applyNumberFormat="1" applyFont="1" applyBorder="1" applyAlignment="1" applyProtection="1">
      <alignment/>
      <protection/>
    </xf>
    <xf numFmtId="167" fontId="10" fillId="0" borderId="13" xfId="0" applyNumberFormat="1" applyFont="1" applyBorder="1" applyAlignment="1" applyProtection="1">
      <alignment/>
      <protection/>
    </xf>
    <xf numFmtId="167" fontId="10" fillId="0" borderId="14" xfId="0" applyNumberFormat="1" applyFont="1" applyBorder="1" applyAlignment="1" applyProtection="1">
      <alignment/>
      <protection/>
    </xf>
    <xf numFmtId="168" fontId="9" fillId="0" borderId="14" xfId="0" applyNumberFormat="1" applyFont="1" applyBorder="1" applyAlignment="1" applyProtection="1">
      <alignment/>
      <protection/>
    </xf>
    <xf numFmtId="169" fontId="10" fillId="0" borderId="17" xfId="0" applyNumberFormat="1" applyFont="1" applyBorder="1" applyAlignment="1">
      <alignment horizontal="right"/>
    </xf>
    <xf numFmtId="0" fontId="5" fillId="0" borderId="12" xfId="51" applyFont="1" applyFill="1" applyBorder="1" applyAlignment="1" applyProtection="1">
      <alignment horizontal="left"/>
      <protection/>
    </xf>
    <xf numFmtId="169" fontId="10" fillId="0" borderId="17" xfId="0" applyNumberFormat="1" applyFont="1" applyBorder="1" applyAlignment="1" applyProtection="1">
      <alignment horizontal="right"/>
      <protection/>
    </xf>
    <xf numFmtId="169" fontId="10" fillId="0" borderId="0" xfId="0" applyNumberFormat="1" applyFont="1" applyBorder="1" applyAlignment="1">
      <alignment horizontal="right"/>
    </xf>
    <xf numFmtId="0" fontId="6" fillId="0" borderId="20" xfId="51" applyFont="1" applyFill="1" applyBorder="1" applyAlignment="1" applyProtection="1">
      <alignment horizontal="left"/>
      <protection/>
    </xf>
    <xf numFmtId="165" fontId="11" fillId="0" borderId="17" xfId="51" applyNumberFormat="1" applyFont="1" applyFill="1" applyBorder="1" applyAlignment="1" applyProtection="1">
      <alignment/>
      <protection/>
    </xf>
    <xf numFmtId="0" fontId="6" fillId="0" borderId="0" xfId="51" applyFont="1" applyFill="1" applyBorder="1" applyAlignment="1" applyProtection="1" quotePrefix="1">
      <alignment horizontal="left"/>
      <protection/>
    </xf>
    <xf numFmtId="165" fontId="2" fillId="0" borderId="16" xfId="0" applyNumberFormat="1" applyFont="1" applyBorder="1" applyAlignment="1" applyProtection="1">
      <alignment horizontal="left"/>
      <protection/>
    </xf>
    <xf numFmtId="165" fontId="2" fillId="0" borderId="16" xfId="0" applyNumberFormat="1" applyFont="1" applyBorder="1" applyAlignment="1" applyProtection="1">
      <alignment horizontal="right"/>
      <protection/>
    </xf>
    <xf numFmtId="165" fontId="8" fillId="0" borderId="10" xfId="51" applyNumberFormat="1" applyFont="1" applyFill="1" applyBorder="1" applyAlignment="1" applyProtection="1">
      <alignment horizontal="left"/>
      <protection/>
    </xf>
    <xf numFmtId="3" fontId="5" fillId="0" borderId="10" xfId="51" applyNumberFormat="1" applyFont="1" applyFill="1" applyBorder="1" applyAlignment="1" applyProtection="1">
      <alignment horizontal="left"/>
      <protection/>
    </xf>
    <xf numFmtId="0" fontId="5" fillId="0" borderId="10" xfId="0" applyFont="1" applyFill="1" applyBorder="1" applyAlignment="1" applyProtection="1">
      <alignment horizontal="left"/>
      <protection/>
    </xf>
    <xf numFmtId="3" fontId="5" fillId="0" borderId="10" xfId="51" applyNumberFormat="1" applyFont="1" applyFill="1" applyBorder="1" applyAlignment="1" applyProtection="1" quotePrefix="1">
      <alignment horizontal="left"/>
      <protection/>
    </xf>
    <xf numFmtId="3" fontId="8" fillId="0" borderId="10" xfId="51" applyNumberFormat="1" applyFont="1" applyFill="1" applyBorder="1" applyAlignment="1" applyProtection="1">
      <alignment horizontal="left"/>
      <protection/>
    </xf>
    <xf numFmtId="0" fontId="16" fillId="0" borderId="10" xfId="51" applyFont="1" applyFill="1" applyBorder="1" applyAlignment="1" applyProtection="1">
      <alignment horizontal="left"/>
      <protection/>
    </xf>
    <xf numFmtId="165" fontId="8" fillId="0" borderId="12" xfId="51" applyNumberFormat="1" applyFont="1" applyFill="1" applyBorder="1" applyAlignment="1" applyProtection="1">
      <alignment horizontal="left"/>
      <protection/>
    </xf>
    <xf numFmtId="3" fontId="5" fillId="0" borderId="12" xfId="51" applyNumberFormat="1" applyFont="1" applyFill="1" applyBorder="1" applyAlignment="1" applyProtection="1">
      <alignment horizontal="left"/>
      <protection/>
    </xf>
    <xf numFmtId="165" fontId="12" fillId="0" borderId="12" xfId="51" applyNumberFormat="1" applyFont="1" applyFill="1" applyBorder="1" applyAlignment="1" applyProtection="1">
      <alignment/>
      <protection/>
    </xf>
    <xf numFmtId="165" fontId="7" fillId="0" borderId="12" xfId="51" applyNumberFormat="1" applyFont="1" applyFill="1" applyBorder="1" applyAlignment="1" applyProtection="1">
      <alignment horizontal="left"/>
      <protection/>
    </xf>
    <xf numFmtId="0" fontId="5" fillId="0" borderId="11" xfId="51" applyFont="1" applyFill="1" applyBorder="1" applyAlignment="1" applyProtection="1">
      <alignment horizontal="left"/>
      <protection/>
    </xf>
    <xf numFmtId="0" fontId="6" fillId="0" borderId="11" xfId="51" applyFont="1" applyFill="1" applyBorder="1" applyAlignment="1" applyProtection="1">
      <alignment horizontal="left"/>
      <protection/>
    </xf>
    <xf numFmtId="0" fontId="6" fillId="0" borderId="10" xfId="51" applyFont="1" applyFill="1" applyBorder="1" applyAlignment="1" applyProtection="1">
      <alignment horizontal="left"/>
      <protection/>
    </xf>
    <xf numFmtId="0" fontId="6" fillId="0" borderId="11" xfId="51" applyFont="1" applyFill="1" applyBorder="1" applyAlignment="1" applyProtection="1" quotePrefix="1">
      <alignment horizontal="left"/>
      <protection/>
    </xf>
    <xf numFmtId="0" fontId="8" fillId="0" borderId="19" xfId="0" applyFont="1" applyFill="1" applyBorder="1" applyAlignment="1" applyProtection="1">
      <alignment/>
      <protection/>
    </xf>
    <xf numFmtId="49" fontId="8" fillId="0" borderId="19" xfId="0" applyNumberFormat="1" applyFont="1" applyFill="1" applyBorder="1" applyAlignment="1" applyProtection="1">
      <alignment horizontal="right"/>
      <protection/>
    </xf>
    <xf numFmtId="0" fontId="2" fillId="0" borderId="0" xfId="0" applyFont="1" applyAlignment="1" applyProtection="1">
      <alignment/>
      <protection/>
    </xf>
    <xf numFmtId="49" fontId="2" fillId="0" borderId="0" xfId="0" applyNumberFormat="1" applyFont="1" applyAlignment="1" applyProtection="1">
      <alignment horizontal="right"/>
      <protection/>
    </xf>
    <xf numFmtId="0" fontId="2" fillId="0" borderId="0" xfId="0" applyFont="1" applyAlignment="1" applyProtection="1">
      <alignment horizontal="left"/>
      <protection/>
    </xf>
    <xf numFmtId="0" fontId="5" fillId="0" borderId="20" xfId="0" applyFont="1" applyBorder="1" applyAlignment="1" applyProtection="1">
      <alignment/>
      <protection/>
    </xf>
    <xf numFmtId="0" fontId="5" fillId="0" borderId="13" xfId="0" applyFont="1" applyBorder="1" applyAlignment="1" applyProtection="1">
      <alignment/>
      <protection/>
    </xf>
    <xf numFmtId="0" fontId="8" fillId="0" borderId="13" xfId="0" applyFont="1" applyBorder="1" applyAlignment="1" applyProtection="1">
      <alignment/>
      <protection/>
    </xf>
    <xf numFmtId="0" fontId="6" fillId="0" borderId="13" xfId="51" applyFont="1" applyFill="1" applyBorder="1" applyAlignment="1" applyProtection="1">
      <alignment horizontal="left"/>
      <protection/>
    </xf>
    <xf numFmtId="49" fontId="7" fillId="0" borderId="13" xfId="51" applyNumberFormat="1" applyFont="1" applyFill="1" applyBorder="1" applyAlignment="1" applyProtection="1">
      <alignment horizontal="right" wrapText="1"/>
      <protection/>
    </xf>
    <xf numFmtId="165" fontId="8" fillId="0" borderId="13" xfId="0" applyNumberFormat="1" applyFont="1" applyBorder="1" applyAlignment="1" applyProtection="1">
      <alignment horizontal="left"/>
      <protection/>
    </xf>
    <xf numFmtId="3" fontId="5" fillId="0" borderId="14" xfId="0" applyNumberFormat="1" applyFont="1" applyBorder="1" applyAlignment="1" applyProtection="1">
      <alignment horizontal="left"/>
      <protection/>
    </xf>
    <xf numFmtId="165" fontId="5" fillId="0" borderId="15" xfId="0" applyNumberFormat="1" applyFont="1" applyBorder="1" applyAlignment="1" applyProtection="1">
      <alignment horizontal="left"/>
      <protection/>
    </xf>
    <xf numFmtId="165" fontId="5" fillId="0" borderId="21" xfId="0" applyNumberFormat="1" applyFont="1" applyBorder="1" applyAlignment="1" applyProtection="1">
      <alignment horizontal="left"/>
      <protection/>
    </xf>
    <xf numFmtId="165" fontId="6" fillId="0" borderId="22" xfId="0" applyNumberFormat="1" applyFont="1" applyBorder="1" applyAlignment="1" applyProtection="1">
      <alignment/>
      <protection/>
    </xf>
    <xf numFmtId="165" fontId="6" fillId="0" borderId="21" xfId="0" applyNumberFormat="1" applyFont="1" applyBorder="1" applyAlignment="1" applyProtection="1">
      <alignment/>
      <protection/>
    </xf>
    <xf numFmtId="0" fontId="5" fillId="0" borderId="21" xfId="0" applyFont="1" applyBorder="1" applyAlignment="1" applyProtection="1">
      <alignment/>
      <protection/>
    </xf>
    <xf numFmtId="0" fontId="5" fillId="0" borderId="22" xfId="0" applyFont="1" applyBorder="1" applyAlignment="1" applyProtection="1">
      <alignment/>
      <protection/>
    </xf>
    <xf numFmtId="0" fontId="5" fillId="0" borderId="11" xfId="0" applyFont="1" applyBorder="1" applyAlignment="1" applyProtection="1">
      <alignment/>
      <protection/>
    </xf>
    <xf numFmtId="0" fontId="5" fillId="0" borderId="0" xfId="0" applyFont="1" applyBorder="1" applyAlignment="1" applyProtection="1">
      <alignment/>
      <protection/>
    </xf>
    <xf numFmtId="0" fontId="8" fillId="0" borderId="0" xfId="0" applyFont="1" applyBorder="1" applyAlignment="1" applyProtection="1">
      <alignment/>
      <protection/>
    </xf>
    <xf numFmtId="49" fontId="7" fillId="0" borderId="0" xfId="51" applyNumberFormat="1" applyFont="1" applyFill="1" applyBorder="1" applyAlignment="1" applyProtection="1">
      <alignment horizontal="right" wrapText="1"/>
      <protection/>
    </xf>
    <xf numFmtId="165" fontId="8" fillId="0" borderId="0" xfId="0" applyNumberFormat="1" applyFont="1" applyBorder="1" applyAlignment="1" applyProtection="1">
      <alignment horizontal="left"/>
      <protection/>
    </xf>
    <xf numFmtId="165" fontId="9" fillId="0" borderId="16" xfId="0" applyNumberFormat="1" applyFont="1" applyBorder="1" applyAlignment="1" applyProtection="1">
      <alignment horizontal="left"/>
      <protection/>
    </xf>
    <xf numFmtId="165" fontId="9" fillId="0" borderId="23" xfId="0" applyNumberFormat="1" applyFont="1" applyBorder="1" applyAlignment="1" applyProtection="1">
      <alignment horizontal="left"/>
      <protection/>
    </xf>
    <xf numFmtId="165" fontId="9" fillId="0" borderId="21" xfId="0" applyNumberFormat="1" applyFont="1" applyBorder="1" applyAlignment="1" applyProtection="1">
      <alignment horizontal="left"/>
      <protection/>
    </xf>
    <xf numFmtId="165" fontId="9" fillId="0" borderId="22" xfId="0" applyNumberFormat="1" applyFont="1" applyBorder="1" applyAlignment="1" applyProtection="1">
      <alignment horizontal="left"/>
      <protection/>
    </xf>
    <xf numFmtId="165" fontId="9" fillId="0" borderId="15" xfId="0" applyNumberFormat="1" applyFont="1" applyBorder="1" applyAlignment="1" applyProtection="1">
      <alignment horizontal="left"/>
      <protection/>
    </xf>
    <xf numFmtId="165" fontId="19" fillId="0" borderId="10" xfId="0" applyNumberFormat="1" applyFont="1" applyBorder="1" applyAlignment="1" applyProtection="1">
      <alignment/>
      <protection/>
    </xf>
    <xf numFmtId="165" fontId="19" fillId="0" borderId="23" xfId="0" applyNumberFormat="1" applyFont="1" applyBorder="1" applyAlignment="1" applyProtection="1">
      <alignment/>
      <protection/>
    </xf>
    <xf numFmtId="0" fontId="9" fillId="0" borderId="21" xfId="0" applyFont="1" applyBorder="1" applyAlignment="1" applyProtection="1">
      <alignment/>
      <protection/>
    </xf>
    <xf numFmtId="0" fontId="9" fillId="0" borderId="22" xfId="0" applyFont="1" applyBorder="1" applyAlignment="1" applyProtection="1">
      <alignment/>
      <protection/>
    </xf>
    <xf numFmtId="165" fontId="19" fillId="0" borderId="15" xfId="0" applyNumberFormat="1" applyFont="1" applyBorder="1" applyAlignment="1" applyProtection="1">
      <alignment/>
      <protection/>
    </xf>
    <xf numFmtId="0" fontId="9" fillId="0" borderId="23" xfId="0" applyFont="1" applyBorder="1" applyAlignment="1" applyProtection="1">
      <alignment/>
      <protection/>
    </xf>
    <xf numFmtId="0" fontId="9" fillId="0" borderId="16" xfId="0" applyFont="1" applyBorder="1" applyAlignment="1" applyProtection="1">
      <alignment/>
      <protection/>
    </xf>
    <xf numFmtId="165" fontId="9" fillId="0" borderId="17" xfId="0" applyNumberFormat="1" applyFont="1" applyBorder="1" applyAlignment="1" applyProtection="1">
      <alignment horizontal="left"/>
      <protection/>
    </xf>
    <xf numFmtId="165" fontId="9" fillId="0" borderId="24" xfId="0" applyNumberFormat="1" applyFont="1" applyBorder="1" applyAlignment="1" applyProtection="1">
      <alignment horizontal="left"/>
      <protection/>
    </xf>
    <xf numFmtId="165" fontId="9" fillId="0" borderId="12" xfId="0" applyNumberFormat="1" applyFont="1" applyBorder="1" applyAlignment="1" applyProtection="1">
      <alignment horizontal="left"/>
      <protection/>
    </xf>
    <xf numFmtId="165" fontId="19" fillId="0" borderId="17" xfId="0" applyNumberFormat="1" applyFont="1" applyBorder="1" applyAlignment="1" applyProtection="1">
      <alignment/>
      <protection/>
    </xf>
    <xf numFmtId="0" fontId="9" fillId="0" borderId="24" xfId="0" applyFont="1" applyBorder="1" applyAlignment="1" applyProtection="1">
      <alignment/>
      <protection/>
    </xf>
    <xf numFmtId="0" fontId="9" fillId="0" borderId="19" xfId="0" applyFont="1" applyBorder="1" applyAlignment="1" applyProtection="1">
      <alignment/>
      <protection/>
    </xf>
    <xf numFmtId="0" fontId="9" fillId="0" borderId="17" xfId="0" applyFont="1" applyBorder="1" applyAlignment="1" applyProtection="1">
      <alignment/>
      <protection/>
    </xf>
    <xf numFmtId="0" fontId="9" fillId="0" borderId="12" xfId="0" applyFont="1" applyBorder="1" applyAlignment="1" applyProtection="1">
      <alignment/>
      <protection/>
    </xf>
    <xf numFmtId="0" fontId="6" fillId="0" borderId="18" xfId="51" applyFont="1" applyFill="1" applyBorder="1" applyAlignment="1" applyProtection="1">
      <alignment horizontal="left"/>
      <protection/>
    </xf>
    <xf numFmtId="0" fontId="6" fillId="0" borderId="19" xfId="51" applyFont="1" applyFill="1" applyBorder="1" applyAlignment="1" applyProtection="1">
      <alignment horizontal="left"/>
      <protection/>
    </xf>
    <xf numFmtId="49" fontId="7" fillId="0" borderId="19" xfId="51" applyNumberFormat="1" applyFont="1" applyFill="1" applyBorder="1" applyAlignment="1" applyProtection="1">
      <alignment horizontal="right"/>
      <protection/>
    </xf>
    <xf numFmtId="165" fontId="8" fillId="0" borderId="19" xfId="0" applyNumberFormat="1" applyFont="1" applyBorder="1" applyAlignment="1" applyProtection="1">
      <alignment horizontal="left"/>
      <protection/>
    </xf>
    <xf numFmtId="3" fontId="5" fillId="0" borderId="12" xfId="0" applyNumberFormat="1" applyFont="1" applyBorder="1" applyAlignment="1" applyProtection="1">
      <alignment horizontal="left"/>
      <protection/>
    </xf>
    <xf numFmtId="165" fontId="9" fillId="0" borderId="19" xfId="0" applyNumberFormat="1" applyFont="1" applyBorder="1" applyAlignment="1" applyProtection="1">
      <alignment horizontal="left"/>
      <protection/>
    </xf>
    <xf numFmtId="165" fontId="19" fillId="0" borderId="19" xfId="0" applyNumberFormat="1" applyFont="1" applyBorder="1" applyAlignment="1" applyProtection="1">
      <alignment/>
      <protection/>
    </xf>
    <xf numFmtId="165" fontId="11" fillId="0" borderId="10" xfId="51" applyNumberFormat="1" applyFont="1" applyFill="1" applyBorder="1" applyAlignment="1" applyProtection="1">
      <alignment horizontal="left"/>
      <protection/>
    </xf>
    <xf numFmtId="49" fontId="8" fillId="0" borderId="0" xfId="0" applyNumberFormat="1" applyFont="1" applyAlignment="1" applyProtection="1">
      <alignment horizontal="right"/>
      <protection/>
    </xf>
    <xf numFmtId="0" fontId="5" fillId="0" borderId="18" xfId="51" applyFont="1" applyFill="1" applyBorder="1" applyAlignment="1" applyProtection="1">
      <alignment horizontal="left"/>
      <protection/>
    </xf>
    <xf numFmtId="0" fontId="5" fillId="0" borderId="19" xfId="51" applyFont="1" applyFill="1" applyBorder="1" applyAlignment="1" applyProtection="1">
      <alignment horizontal="left"/>
      <protection/>
    </xf>
    <xf numFmtId="3" fontId="5" fillId="0" borderId="0" xfId="51" applyNumberFormat="1" applyFont="1" applyFill="1" applyBorder="1" applyAlignment="1" applyProtection="1">
      <alignment horizontal="left"/>
      <protection/>
    </xf>
    <xf numFmtId="165" fontId="4" fillId="0" borderId="10" xfId="51" applyNumberFormat="1" applyFont="1" applyFill="1" applyBorder="1" applyAlignment="1" applyProtection="1">
      <alignment horizontal="right"/>
      <protection/>
    </xf>
    <xf numFmtId="0" fontId="5" fillId="0" borderId="11" xfId="51" applyFont="1" applyFill="1" applyBorder="1" applyAlignment="1" applyProtection="1" quotePrefix="1">
      <alignment horizontal="left"/>
      <protection/>
    </xf>
    <xf numFmtId="165" fontId="6" fillId="0" borderId="10" xfId="51" applyNumberFormat="1" applyFont="1" applyFill="1" applyBorder="1" applyAlignment="1" applyProtection="1">
      <alignment horizontal="left"/>
      <protection/>
    </xf>
    <xf numFmtId="0" fontId="2" fillId="0" borderId="10" xfId="0" applyFont="1" applyFill="1" applyBorder="1" applyAlignment="1" applyProtection="1">
      <alignment/>
      <protection/>
    </xf>
    <xf numFmtId="0" fontId="2" fillId="0" borderId="16" xfId="0" applyFont="1" applyFill="1" applyBorder="1" applyAlignment="1" applyProtection="1">
      <alignment/>
      <protection/>
    </xf>
    <xf numFmtId="165" fontId="2" fillId="0" borderId="10" xfId="51" applyNumberFormat="1" applyFont="1" applyFill="1" applyBorder="1" applyAlignment="1" applyProtection="1">
      <alignment/>
      <protection/>
    </xf>
    <xf numFmtId="165" fontId="2" fillId="0" borderId="16" xfId="51" applyNumberFormat="1" applyFont="1" applyFill="1" applyBorder="1" applyAlignment="1" applyProtection="1">
      <alignment/>
      <protection/>
    </xf>
    <xf numFmtId="165" fontId="2" fillId="0" borderId="16" xfId="51" applyNumberFormat="1" applyFont="1" applyFill="1" applyBorder="1" applyAlignment="1" applyProtection="1">
      <alignment horizontal="right"/>
      <protection/>
    </xf>
    <xf numFmtId="165" fontId="4" fillId="0" borderId="16" xfId="51" applyNumberFormat="1" applyFont="1" applyFill="1" applyBorder="1" applyAlignment="1" applyProtection="1">
      <alignment horizontal="right"/>
      <protection/>
    </xf>
    <xf numFmtId="169" fontId="12" fillId="0" borderId="16" xfId="0" applyNumberFormat="1" applyFont="1" applyBorder="1" applyAlignment="1" applyProtection="1">
      <alignment horizontal="right"/>
      <protection/>
    </xf>
    <xf numFmtId="169" fontId="12" fillId="0" borderId="16" xfId="51" applyNumberFormat="1" applyFont="1" applyFill="1" applyBorder="1" applyAlignment="1" applyProtection="1">
      <alignment horizontal="right"/>
      <protection/>
    </xf>
    <xf numFmtId="169" fontId="10" fillId="33" borderId="16" xfId="51" applyNumberFormat="1" applyFont="1" applyFill="1" applyBorder="1" applyAlignment="1" applyProtection="1">
      <alignment horizontal="right"/>
      <protection locked="0"/>
    </xf>
    <xf numFmtId="49" fontId="6" fillId="33" borderId="0" xfId="51" applyNumberFormat="1" applyFont="1" applyFill="1" applyBorder="1" applyAlignment="1" applyProtection="1">
      <alignment horizontal="left"/>
      <protection locked="0"/>
    </xf>
    <xf numFmtId="165" fontId="6" fillId="33" borderId="10" xfId="51" applyNumberFormat="1" applyFont="1" applyFill="1" applyBorder="1" applyAlignment="1" applyProtection="1">
      <alignment horizontal="right"/>
      <protection locked="0"/>
    </xf>
    <xf numFmtId="0" fontId="7" fillId="0" borderId="0" xfId="51" applyFont="1" applyFill="1" applyBorder="1" applyAlignment="1" applyProtection="1">
      <alignment horizontal="left"/>
      <protection/>
    </xf>
    <xf numFmtId="165" fontId="6" fillId="0" borderId="13" xfId="51" applyNumberFormat="1" applyFont="1" applyFill="1" applyBorder="1" applyAlignment="1" applyProtection="1">
      <alignment horizontal="left" wrapText="1"/>
      <protection/>
    </xf>
    <xf numFmtId="165" fontId="6" fillId="0" borderId="0" xfId="51" applyNumberFormat="1" applyFont="1" applyFill="1" applyBorder="1" applyAlignment="1" applyProtection="1">
      <alignment horizontal="left" wrapText="1"/>
      <protection/>
    </xf>
    <xf numFmtId="165" fontId="6" fillId="0" borderId="19" xfId="51" applyNumberFormat="1" applyFont="1" applyFill="1" applyBorder="1" applyAlignment="1" applyProtection="1">
      <alignment horizontal="left"/>
      <protection/>
    </xf>
    <xf numFmtId="165" fontId="5" fillId="0" borderId="19" xfId="0" applyNumberFormat="1" applyFont="1" applyBorder="1" applyAlignment="1" applyProtection="1">
      <alignment horizontal="left"/>
      <protection/>
    </xf>
    <xf numFmtId="0" fontId="9" fillId="0" borderId="18" xfId="0" applyFont="1" applyBorder="1" applyAlignment="1" applyProtection="1">
      <alignment/>
      <protection/>
    </xf>
    <xf numFmtId="169" fontId="10" fillId="33" borderId="16" xfId="0" applyNumberFormat="1" applyFont="1" applyFill="1" applyBorder="1" applyAlignment="1" applyProtection="1">
      <alignment horizontal="right"/>
      <protection locked="0"/>
    </xf>
    <xf numFmtId="169" fontId="2" fillId="0" borderId="16" xfId="0" applyNumberFormat="1" applyFont="1" applyBorder="1" applyAlignment="1" applyProtection="1">
      <alignment horizontal="right"/>
      <protection/>
    </xf>
    <xf numFmtId="169" fontId="2" fillId="0" borderId="16" xfId="0" applyNumberFormat="1" applyFont="1" applyFill="1" applyBorder="1" applyAlignment="1" applyProtection="1">
      <alignment horizontal="right"/>
      <protection/>
    </xf>
    <xf numFmtId="165" fontId="2" fillId="0" borderId="16" xfId="51" applyNumberFormat="1" applyFont="1" applyFill="1" applyBorder="1" applyAlignment="1" applyProtection="1">
      <alignment horizontal="left"/>
      <protection/>
    </xf>
    <xf numFmtId="165" fontId="2" fillId="0" borderId="10" xfId="51" applyNumberFormat="1" applyFont="1" applyFill="1" applyBorder="1" applyAlignment="1" applyProtection="1">
      <alignment horizontal="right"/>
      <protection/>
    </xf>
    <xf numFmtId="169" fontId="2" fillId="0" borderId="16" xfId="0" applyNumberFormat="1" applyFont="1" applyBorder="1" applyAlignment="1">
      <alignment horizontal="right"/>
    </xf>
    <xf numFmtId="165" fontId="2" fillId="0" borderId="17" xfId="0" applyNumberFormat="1" applyFont="1" applyFill="1" applyBorder="1" applyAlignment="1" applyProtection="1">
      <alignment/>
      <protection/>
    </xf>
    <xf numFmtId="165" fontId="2" fillId="0" borderId="17" xfId="51" applyNumberFormat="1" applyFont="1" applyFill="1" applyBorder="1" applyAlignment="1" applyProtection="1">
      <alignment horizontal="right"/>
      <protection/>
    </xf>
    <xf numFmtId="165" fontId="2" fillId="0" borderId="12" xfId="51" applyNumberFormat="1" applyFont="1" applyFill="1" applyBorder="1" applyAlignment="1" applyProtection="1">
      <alignment horizontal="right"/>
      <protection/>
    </xf>
    <xf numFmtId="0" fontId="2" fillId="0" borderId="11" xfId="0" applyFont="1" applyBorder="1" applyAlignment="1">
      <alignment/>
    </xf>
    <xf numFmtId="0" fontId="6" fillId="0" borderId="16" xfId="51" applyFont="1" applyFill="1" applyBorder="1" applyAlignment="1" applyProtection="1">
      <alignment horizontal="left"/>
      <protection/>
    </xf>
    <xf numFmtId="169" fontId="12" fillId="33" borderId="16" xfId="0" applyNumberFormat="1" applyFont="1" applyFill="1" applyBorder="1" applyAlignment="1" applyProtection="1">
      <alignment horizontal="right"/>
      <protection/>
    </xf>
    <xf numFmtId="0" fontId="13" fillId="0" borderId="0" xfId="51" applyFont="1" applyFill="1" applyBorder="1" applyAlignment="1" applyProtection="1">
      <alignment horizontal="left"/>
      <protection/>
    </xf>
    <xf numFmtId="0" fontId="5" fillId="0" borderId="12" xfId="0" applyFont="1" applyFill="1" applyBorder="1" applyAlignment="1" applyProtection="1">
      <alignment horizontal="left"/>
      <protection/>
    </xf>
    <xf numFmtId="3" fontId="8" fillId="0" borderId="12" xfId="51" applyNumberFormat="1" applyFont="1" applyFill="1" applyBorder="1" applyAlignment="1" applyProtection="1">
      <alignment horizontal="left"/>
      <protection/>
    </xf>
    <xf numFmtId="165" fontId="2" fillId="0" borderId="12" xfId="51" applyNumberFormat="1" applyFont="1" applyFill="1" applyBorder="1" applyAlignment="1" applyProtection="1">
      <alignment/>
      <protection/>
    </xf>
    <xf numFmtId="0" fontId="13" fillId="0" borderId="11" xfId="51" applyFont="1" applyFill="1" applyBorder="1" applyAlignment="1" applyProtection="1">
      <alignment horizontal="left"/>
      <protection/>
    </xf>
    <xf numFmtId="165" fontId="7" fillId="0" borderId="0" xfId="51" applyNumberFormat="1" applyFont="1" applyFill="1" applyBorder="1" applyAlignment="1" applyProtection="1">
      <alignment horizontal="left"/>
      <protection/>
    </xf>
    <xf numFmtId="0" fontId="6" fillId="0" borderId="19" xfId="51" applyFont="1" applyFill="1" applyBorder="1" applyAlignment="1" applyProtection="1" quotePrefix="1">
      <alignment horizontal="left"/>
      <protection/>
    </xf>
    <xf numFmtId="0" fontId="5" fillId="0" borderId="13" xfId="51" applyFont="1" applyFill="1" applyBorder="1" applyAlignment="1" applyProtection="1">
      <alignment horizontal="left"/>
      <protection/>
    </xf>
    <xf numFmtId="165" fontId="10" fillId="33" borderId="16" xfId="51" applyNumberFormat="1" applyFont="1" applyFill="1" applyBorder="1" applyAlignment="1" applyProtection="1">
      <alignment horizontal="right"/>
      <protection locked="0"/>
    </xf>
    <xf numFmtId="165" fontId="16" fillId="0" borderId="16" xfId="51" applyNumberFormat="1" applyFont="1" applyFill="1" applyBorder="1" applyAlignment="1" applyProtection="1">
      <alignment horizontal="right"/>
      <protection/>
    </xf>
    <xf numFmtId="165" fontId="16" fillId="0" borderId="10" xfId="51" applyNumberFormat="1" applyFont="1" applyFill="1" applyBorder="1" applyAlignment="1" applyProtection="1">
      <alignment horizontal="right"/>
      <protection/>
    </xf>
    <xf numFmtId="165" fontId="11" fillId="0" borderId="17" xfId="0" applyNumberFormat="1" applyFont="1" applyFill="1" applyBorder="1" applyAlignment="1" applyProtection="1">
      <alignment/>
      <protection/>
    </xf>
    <xf numFmtId="165" fontId="12" fillId="0" borderId="16" xfId="0" applyNumberFormat="1" applyFont="1" applyFill="1" applyBorder="1" applyAlignment="1" applyProtection="1">
      <alignment/>
      <protection/>
    </xf>
    <xf numFmtId="165" fontId="11" fillId="0" borderId="16" xfId="0" applyNumberFormat="1" applyFont="1" applyFill="1" applyBorder="1" applyAlignment="1" applyProtection="1">
      <alignment/>
      <protection/>
    </xf>
    <xf numFmtId="165" fontId="5" fillId="0" borderId="22" xfId="0" applyNumberFormat="1" applyFont="1" applyBorder="1" applyAlignment="1" applyProtection="1">
      <alignment horizontal="left"/>
      <protection/>
    </xf>
    <xf numFmtId="165" fontId="6" fillId="0" borderId="14" xfId="0" applyNumberFormat="1" applyFont="1" applyBorder="1" applyAlignment="1" applyProtection="1">
      <alignment/>
      <protection/>
    </xf>
    <xf numFmtId="165" fontId="6" fillId="0" borderId="12" xfId="0" applyNumberFormat="1" applyFont="1" applyBorder="1" applyAlignment="1" applyProtection="1">
      <alignment/>
      <protection/>
    </xf>
    <xf numFmtId="165" fontId="5" fillId="0" borderId="10" xfId="0" applyNumberFormat="1" applyFont="1" applyBorder="1" applyAlignment="1" applyProtection="1">
      <alignment horizontal="right"/>
      <protection/>
    </xf>
    <xf numFmtId="3" fontId="5" fillId="0" borderId="10" xfId="0" applyNumberFormat="1" applyFont="1" applyBorder="1" applyAlignment="1" applyProtection="1">
      <alignment horizontal="right"/>
      <protection/>
    </xf>
    <xf numFmtId="165" fontId="5" fillId="0" borderId="10" xfId="0" applyNumberFormat="1" applyFont="1" applyBorder="1" applyAlignment="1" applyProtection="1">
      <alignment horizontal="left"/>
      <protection/>
    </xf>
    <xf numFmtId="0" fontId="15" fillId="0" borderId="11" xfId="51" applyFont="1" applyFill="1" applyBorder="1" applyAlignment="1" applyProtection="1">
      <alignment horizontal="left"/>
      <protection/>
    </xf>
    <xf numFmtId="165" fontId="14" fillId="0" borderId="10" xfId="51" applyNumberFormat="1" applyFont="1" applyFill="1" applyBorder="1" applyAlignment="1" applyProtection="1">
      <alignment horizontal="right"/>
      <protection/>
    </xf>
    <xf numFmtId="3" fontId="5" fillId="0" borderId="10" xfId="51" applyNumberFormat="1" applyFont="1" applyFill="1" applyBorder="1" applyAlignment="1" applyProtection="1">
      <alignment horizontal="center"/>
      <protection/>
    </xf>
    <xf numFmtId="165" fontId="6" fillId="0" borderId="10" xfId="51" applyNumberFormat="1" applyFont="1" applyFill="1" applyBorder="1" applyAlignment="1" applyProtection="1">
      <alignment horizontal="right"/>
      <protection/>
    </xf>
    <xf numFmtId="165" fontId="13" fillId="0" borderId="10" xfId="51" applyNumberFormat="1" applyFont="1" applyFill="1" applyBorder="1" applyAlignment="1" applyProtection="1">
      <alignment horizontal="right"/>
      <protection/>
    </xf>
    <xf numFmtId="0" fontId="5" fillId="0" borderId="10" xfId="0" applyFont="1" applyFill="1" applyBorder="1" applyAlignment="1" applyProtection="1">
      <alignment/>
      <protection/>
    </xf>
    <xf numFmtId="3" fontId="5" fillId="0" borderId="10" xfId="51" applyNumberFormat="1" applyFont="1" applyFill="1" applyBorder="1" applyAlignment="1" applyProtection="1">
      <alignment horizontal="right"/>
      <protection/>
    </xf>
    <xf numFmtId="165" fontId="13" fillId="0" borderId="0" xfId="51" applyNumberFormat="1" applyFont="1" applyFill="1" applyBorder="1" applyAlignment="1" applyProtection="1">
      <alignment horizontal="left"/>
      <protection/>
    </xf>
    <xf numFmtId="165" fontId="5" fillId="0" borderId="0" xfId="51" applyNumberFormat="1" applyFont="1" applyFill="1" applyBorder="1" applyAlignment="1" applyProtection="1">
      <alignment horizontal="left"/>
      <protection/>
    </xf>
    <xf numFmtId="165" fontId="5" fillId="0" borderId="10" xfId="51" applyNumberFormat="1" applyFont="1" applyFill="1" applyBorder="1" applyAlignment="1" applyProtection="1" quotePrefix="1">
      <alignment horizontal="right"/>
      <protection/>
    </xf>
    <xf numFmtId="3" fontId="5" fillId="0" borderId="10" xfId="51" applyNumberFormat="1" applyFont="1" applyFill="1" applyBorder="1" applyAlignment="1" applyProtection="1" quotePrefix="1">
      <alignment horizontal="center"/>
      <protection/>
    </xf>
    <xf numFmtId="0" fontId="17" fillId="0" borderId="11" xfId="51" applyFont="1" applyFill="1" applyBorder="1" applyAlignment="1" applyProtection="1">
      <alignment horizontal="left"/>
      <protection/>
    </xf>
    <xf numFmtId="0" fontId="13" fillId="0" borderId="18" xfId="51" applyFont="1" applyFill="1" applyBorder="1" applyAlignment="1" applyProtection="1">
      <alignment horizontal="left"/>
      <protection/>
    </xf>
    <xf numFmtId="0" fontId="13" fillId="0" borderId="19" xfId="51" applyFont="1" applyFill="1" applyBorder="1" applyAlignment="1" applyProtection="1">
      <alignment horizontal="left"/>
      <protection/>
    </xf>
    <xf numFmtId="165" fontId="13" fillId="0" borderId="19" xfId="51" applyNumberFormat="1" applyFont="1" applyFill="1" applyBorder="1" applyAlignment="1" applyProtection="1">
      <alignment horizontal="left"/>
      <protection/>
    </xf>
    <xf numFmtId="165" fontId="13" fillId="0" borderId="12" xfId="51" applyNumberFormat="1" applyFont="1" applyFill="1" applyBorder="1" applyAlignment="1" applyProtection="1">
      <alignment horizontal="right"/>
      <protection/>
    </xf>
    <xf numFmtId="3" fontId="5" fillId="0" borderId="12" xfId="51" applyNumberFormat="1" applyFont="1" applyFill="1" applyBorder="1" applyAlignment="1" applyProtection="1">
      <alignment horizontal="right"/>
      <protection/>
    </xf>
    <xf numFmtId="0" fontId="5" fillId="0" borderId="23" xfId="51" applyFont="1" applyFill="1" applyBorder="1" applyAlignment="1" applyProtection="1">
      <alignment horizontal="left"/>
      <protection/>
    </xf>
    <xf numFmtId="0" fontId="11" fillId="0" borderId="21" xfId="51" applyFont="1" applyFill="1" applyBorder="1" applyAlignment="1" applyProtection="1">
      <alignment horizontal="left"/>
      <protection/>
    </xf>
    <xf numFmtId="165" fontId="11" fillId="0" borderId="22" xfId="51" applyNumberFormat="1" applyFont="1" applyFill="1" applyBorder="1" applyAlignment="1" applyProtection="1">
      <alignment horizontal="left"/>
      <protection/>
    </xf>
    <xf numFmtId="0" fontId="5" fillId="0" borderId="21" xfId="51" applyFont="1" applyFill="1" applyBorder="1" applyAlignment="1" applyProtection="1">
      <alignment horizontal="left"/>
      <protection/>
    </xf>
    <xf numFmtId="0" fontId="2" fillId="0" borderId="21" xfId="0" applyFont="1" applyFill="1" applyBorder="1" applyAlignment="1" applyProtection="1">
      <alignment/>
      <protection/>
    </xf>
    <xf numFmtId="165" fontId="11" fillId="0" borderId="22" xfId="51" applyNumberFormat="1" applyFont="1" applyFill="1" applyBorder="1" applyAlignment="1" applyProtection="1">
      <alignment/>
      <protection/>
    </xf>
    <xf numFmtId="0" fontId="11" fillId="0" borderId="22" xfId="51" applyFont="1" applyFill="1" applyBorder="1" applyAlignment="1" applyProtection="1">
      <alignment horizontal="left"/>
      <protection/>
    </xf>
    <xf numFmtId="0" fontId="5" fillId="0" borderId="22" xfId="51" applyFont="1" applyFill="1" applyBorder="1" applyAlignment="1" applyProtection="1">
      <alignment horizontal="left"/>
      <protection/>
    </xf>
    <xf numFmtId="3" fontId="2" fillId="0" borderId="22" xfId="51" applyNumberFormat="1" applyFont="1" applyFill="1" applyBorder="1" applyAlignment="1" applyProtection="1">
      <alignment horizontal="right"/>
      <protection/>
    </xf>
    <xf numFmtId="0" fontId="5" fillId="0" borderId="15" xfId="51" applyFont="1" applyFill="1" applyBorder="1" applyAlignment="1" applyProtection="1">
      <alignment horizontal="left"/>
      <protection/>
    </xf>
    <xf numFmtId="3" fontId="2" fillId="0" borderId="10" xfId="51" applyNumberFormat="1" applyFont="1" applyFill="1" applyBorder="1" applyAlignment="1" applyProtection="1">
      <alignment/>
      <protection/>
    </xf>
    <xf numFmtId="0" fontId="5" fillId="0" borderId="16" xfId="51" applyFont="1" applyFill="1" applyBorder="1" applyAlignment="1" applyProtection="1">
      <alignment horizontal="left"/>
      <protection/>
    </xf>
    <xf numFmtId="165" fontId="5" fillId="0" borderId="16" xfId="0" applyNumberFormat="1" applyFont="1" applyBorder="1" applyAlignment="1" applyProtection="1">
      <alignment horizontal="left"/>
      <protection/>
    </xf>
    <xf numFmtId="0" fontId="11" fillId="0" borderId="10" xfId="51" applyFont="1" applyFill="1" applyBorder="1" applyAlignment="1" applyProtection="1">
      <alignment horizontal="left"/>
      <protection/>
    </xf>
    <xf numFmtId="0" fontId="2" fillId="0" borderId="17" xfId="51" applyFont="1" applyFill="1" applyBorder="1" applyAlignment="1" applyProtection="1">
      <alignment horizontal="left"/>
      <protection/>
    </xf>
    <xf numFmtId="0" fontId="2" fillId="0" borderId="12" xfId="51" applyFont="1" applyFill="1" applyBorder="1" applyAlignment="1" applyProtection="1">
      <alignment horizontal="left"/>
      <protection/>
    </xf>
    <xf numFmtId="165" fontId="2" fillId="0" borderId="12" xfId="51" applyNumberFormat="1" applyFont="1" applyFill="1" applyBorder="1" applyAlignment="1" applyProtection="1">
      <alignment horizontal="left"/>
      <protection/>
    </xf>
    <xf numFmtId="165" fontId="11" fillId="0" borderId="0" xfId="51" applyNumberFormat="1" applyFont="1" applyFill="1" applyBorder="1" applyAlignment="1" applyProtection="1">
      <alignment horizontal="right"/>
      <protection/>
    </xf>
    <xf numFmtId="0" fontId="2" fillId="0" borderId="10" xfId="0" applyFont="1" applyFill="1" applyBorder="1" applyAlignment="1" applyProtection="1">
      <alignment horizontal="right"/>
      <protection/>
    </xf>
    <xf numFmtId="165" fontId="2" fillId="0" borderId="19" xfId="51" applyNumberFormat="1" applyFont="1" applyFill="1" applyBorder="1" applyAlignment="1" applyProtection="1" quotePrefix="1">
      <alignment horizontal="right"/>
      <protection/>
    </xf>
    <xf numFmtId="3" fontId="2" fillId="0" borderId="12" xfId="51" applyNumberFormat="1" applyFont="1" applyFill="1" applyBorder="1" applyAlignment="1" applyProtection="1" quotePrefix="1">
      <alignment horizontal="right"/>
      <protection/>
    </xf>
    <xf numFmtId="165" fontId="2" fillId="0" borderId="12" xfId="51" applyNumberFormat="1" applyFont="1" applyFill="1" applyBorder="1" applyAlignment="1" applyProtection="1" quotePrefix="1">
      <alignment horizontal="right"/>
      <protection/>
    </xf>
    <xf numFmtId="165" fontId="25" fillId="0" borderId="16" xfId="51" applyNumberFormat="1" applyFont="1" applyFill="1" applyBorder="1" applyAlignment="1" applyProtection="1">
      <alignment horizontal="right"/>
      <protection/>
    </xf>
    <xf numFmtId="0" fontId="18" fillId="0" borderId="0" xfId="51" applyFont="1" applyFill="1" applyBorder="1" applyAlignment="1" applyProtection="1">
      <alignment horizontal="left"/>
      <protection/>
    </xf>
    <xf numFmtId="0" fontId="11" fillId="0" borderId="0" xfId="51" applyFont="1" applyFill="1" applyBorder="1" applyAlignment="1" applyProtection="1">
      <alignment horizontal="left"/>
      <protection/>
    </xf>
    <xf numFmtId="165" fontId="11" fillId="0" borderId="0" xfId="51" applyNumberFormat="1" applyFont="1" applyFill="1" applyBorder="1" applyAlignment="1" applyProtection="1">
      <alignment horizontal="left"/>
      <protection/>
    </xf>
    <xf numFmtId="165" fontId="12" fillId="0" borderId="0" xfId="51" applyNumberFormat="1" applyFont="1" applyFill="1" applyBorder="1" applyAlignment="1" applyProtection="1">
      <alignment horizontal="right"/>
      <protection/>
    </xf>
    <xf numFmtId="3" fontId="2" fillId="0" borderId="0" xfId="51" applyNumberFormat="1" applyFont="1" applyFill="1" applyBorder="1" applyAlignment="1" applyProtection="1">
      <alignment horizontal="right"/>
      <protection/>
    </xf>
    <xf numFmtId="165" fontId="16" fillId="0" borderId="0" xfId="51" applyNumberFormat="1" applyFont="1" applyFill="1" applyBorder="1" applyAlignment="1" applyProtection="1">
      <alignment horizontal="right"/>
      <protection/>
    </xf>
    <xf numFmtId="165" fontId="12" fillId="0" borderId="16" xfId="51" applyNumberFormat="1" applyFont="1" applyFill="1" applyBorder="1" applyAlignment="1" applyProtection="1" quotePrefix="1">
      <alignment horizontal="right"/>
      <protection/>
    </xf>
    <xf numFmtId="165" fontId="10" fillId="0" borderId="0" xfId="51" applyNumberFormat="1" applyFont="1" applyFill="1" applyBorder="1" applyAlignment="1" applyProtection="1">
      <alignment horizontal="right"/>
      <protection/>
    </xf>
    <xf numFmtId="165" fontId="2" fillId="0" borderId="11" xfId="0" applyNumberFormat="1" applyFont="1" applyFill="1" applyBorder="1" applyAlignment="1" applyProtection="1">
      <alignment/>
      <protection/>
    </xf>
    <xf numFmtId="165" fontId="2" fillId="0" borderId="11" xfId="51" applyNumberFormat="1" applyFont="1" applyFill="1" applyBorder="1" applyAlignment="1" applyProtection="1" quotePrefix="1">
      <alignment horizontal="right"/>
      <protection/>
    </xf>
    <xf numFmtId="165" fontId="2" fillId="0" borderId="0" xfId="51" applyNumberFormat="1" applyFont="1" applyFill="1" applyBorder="1" applyAlignment="1" applyProtection="1" quotePrefix="1">
      <alignment horizontal="right"/>
      <protection/>
    </xf>
    <xf numFmtId="0" fontId="10" fillId="0" borderId="0" xfId="51" applyFont="1" applyFill="1" applyBorder="1" applyAlignment="1" applyProtection="1">
      <alignment horizontal="left"/>
      <protection/>
    </xf>
    <xf numFmtId="165" fontId="10" fillId="0" borderId="0" xfId="51" applyNumberFormat="1" applyFont="1" applyFill="1" applyBorder="1" applyAlignment="1" applyProtection="1">
      <alignment horizontal="left"/>
      <protection/>
    </xf>
    <xf numFmtId="0" fontId="2" fillId="0" borderId="0" xfId="51" applyFont="1" applyFill="1" applyBorder="1" applyAlignment="1" applyProtection="1">
      <alignment horizontal="left"/>
      <protection/>
    </xf>
    <xf numFmtId="165" fontId="0" fillId="0" borderId="0" xfId="0" applyNumberFormat="1" applyFill="1" applyBorder="1" applyAlignment="1" applyProtection="1">
      <alignment/>
      <protection/>
    </xf>
    <xf numFmtId="169" fontId="10" fillId="33" borderId="10" xfId="51" applyNumberFormat="1" applyFont="1" applyFill="1" applyBorder="1" applyAlignment="1" applyProtection="1">
      <alignment horizontal="right"/>
      <protection locked="0"/>
    </xf>
    <xf numFmtId="3" fontId="5" fillId="0" borderId="19" xfId="51" applyNumberFormat="1" applyFont="1" applyFill="1" applyBorder="1" applyAlignment="1" applyProtection="1">
      <alignment horizontal="left"/>
      <protection/>
    </xf>
    <xf numFmtId="169" fontId="12" fillId="0" borderId="17" xfId="51" applyNumberFormat="1" applyFont="1" applyFill="1" applyBorder="1" applyAlignment="1" applyProtection="1">
      <alignment horizontal="right"/>
      <protection/>
    </xf>
    <xf numFmtId="165" fontId="2" fillId="0" borderId="19" xfId="51" applyNumberFormat="1" applyFont="1" applyFill="1" applyBorder="1" applyAlignment="1" applyProtection="1">
      <alignment/>
      <protection/>
    </xf>
    <xf numFmtId="165" fontId="2" fillId="0" borderId="17" xfId="51" applyNumberFormat="1" applyFont="1" applyFill="1" applyBorder="1" applyAlignment="1" applyProtection="1">
      <alignment/>
      <protection/>
    </xf>
    <xf numFmtId="0" fontId="2" fillId="0" borderId="19" xfId="0" applyFont="1" applyFill="1" applyBorder="1" applyAlignment="1" applyProtection="1">
      <alignment/>
      <protection/>
    </xf>
    <xf numFmtId="0" fontId="2" fillId="0" borderId="17" xfId="0" applyFont="1" applyFill="1" applyBorder="1" applyAlignment="1" applyProtection="1">
      <alignment/>
      <protection/>
    </xf>
    <xf numFmtId="165" fontId="12" fillId="0" borderId="17" xfId="51" applyNumberFormat="1" applyFont="1" applyFill="1" applyBorder="1" applyAlignment="1" applyProtection="1">
      <alignment horizontal="right"/>
      <protection/>
    </xf>
    <xf numFmtId="165" fontId="10" fillId="0" borderId="16" xfId="0" applyNumberFormat="1" applyFont="1" applyFill="1" applyBorder="1" applyAlignment="1" applyProtection="1">
      <alignment/>
      <protection/>
    </xf>
    <xf numFmtId="165" fontId="10" fillId="0" borderId="12" xfId="0" applyNumberFormat="1" applyFont="1" applyFill="1" applyBorder="1" applyAlignment="1" applyProtection="1">
      <alignment/>
      <protection/>
    </xf>
    <xf numFmtId="165" fontId="10" fillId="0" borderId="17" xfId="0" applyNumberFormat="1" applyFont="1" applyFill="1" applyBorder="1" applyAlignment="1" applyProtection="1">
      <alignment/>
      <protection/>
    </xf>
    <xf numFmtId="169" fontId="16" fillId="0" borderId="16" xfId="51" applyNumberFormat="1" applyFont="1" applyFill="1" applyBorder="1" applyAlignment="1" applyProtection="1">
      <alignment horizontal="right"/>
      <protection/>
    </xf>
    <xf numFmtId="169" fontId="10" fillId="0" borderId="16" xfId="51" applyNumberFormat="1" applyFont="1" applyFill="1" applyBorder="1" applyAlignment="1" applyProtection="1">
      <alignment horizontal="right"/>
      <protection/>
    </xf>
    <xf numFmtId="169" fontId="10" fillId="0" borderId="17" xfId="51" applyNumberFormat="1" applyFont="1" applyFill="1" applyBorder="1" applyAlignment="1" applyProtection="1">
      <alignment horizontal="right"/>
      <protection/>
    </xf>
    <xf numFmtId="169" fontId="10" fillId="0" borderId="19" xfId="51" applyNumberFormat="1" applyFont="1" applyFill="1" applyBorder="1" applyAlignment="1" applyProtection="1">
      <alignment horizontal="right"/>
      <protection/>
    </xf>
    <xf numFmtId="169" fontId="10" fillId="33" borderId="10" xfId="0" applyNumberFormat="1" applyFont="1" applyFill="1" applyBorder="1" applyAlignment="1" applyProtection="1">
      <alignment horizontal="right"/>
      <protection locked="0"/>
    </xf>
    <xf numFmtId="169" fontId="10" fillId="33" borderId="16" xfId="0" applyNumberFormat="1" applyFont="1" applyFill="1" applyBorder="1" applyAlignment="1" applyProtection="1">
      <alignment/>
      <protection locked="0"/>
    </xf>
    <xf numFmtId="169" fontId="10" fillId="33" borderId="10" xfId="0" applyNumberFormat="1" applyFont="1" applyFill="1" applyBorder="1" applyAlignment="1" applyProtection="1">
      <alignment/>
      <protection locked="0"/>
    </xf>
    <xf numFmtId="0" fontId="4" fillId="0" borderId="0" xfId="51" applyFont="1" applyFill="1" applyBorder="1" applyAlignment="1" applyProtection="1">
      <alignment horizontal="left"/>
      <protection/>
    </xf>
    <xf numFmtId="49" fontId="11" fillId="0" borderId="0" xfId="51" applyNumberFormat="1" applyFont="1" applyFill="1" applyBorder="1" applyAlignment="1" applyProtection="1">
      <alignment horizontal="right"/>
      <protection/>
    </xf>
    <xf numFmtId="0" fontId="2" fillId="0" borderId="0" xfId="0" applyFont="1" applyFill="1" applyBorder="1" applyAlignment="1" applyProtection="1">
      <alignment horizontal="left"/>
      <protection/>
    </xf>
    <xf numFmtId="165" fontId="2" fillId="0" borderId="0" xfId="0" applyNumberFormat="1" applyFont="1" applyFill="1" applyBorder="1" applyAlignment="1" applyProtection="1">
      <alignment/>
      <protection/>
    </xf>
    <xf numFmtId="0" fontId="28" fillId="0" borderId="0" xfId="0" applyFont="1" applyAlignment="1">
      <alignment horizontal="right"/>
    </xf>
    <xf numFmtId="3" fontId="8" fillId="0" borderId="10" xfId="0" applyNumberFormat="1" applyFont="1" applyFill="1" applyBorder="1" applyAlignment="1" applyProtection="1">
      <alignment horizontal="left"/>
      <protection/>
    </xf>
    <xf numFmtId="0" fontId="8" fillId="0" borderId="10" xfId="0" applyFont="1" applyFill="1" applyBorder="1" applyAlignment="1" applyProtection="1">
      <alignment horizontal="left"/>
      <protection/>
    </xf>
    <xf numFmtId="169" fontId="10" fillId="0" borderId="16" xfId="0" applyNumberFormat="1" applyFont="1" applyFill="1" applyBorder="1" applyAlignment="1" applyProtection="1">
      <alignment horizontal="right"/>
      <protection/>
    </xf>
    <xf numFmtId="169" fontId="10" fillId="0" borderId="10" xfId="51" applyNumberFormat="1" applyFont="1" applyFill="1" applyBorder="1" applyAlignment="1" applyProtection="1">
      <alignment horizontal="right"/>
      <protection/>
    </xf>
    <xf numFmtId="169" fontId="10" fillId="0" borderId="10" xfId="0" applyNumberFormat="1" applyFont="1" applyFill="1" applyBorder="1" applyAlignment="1" applyProtection="1">
      <alignment horizontal="right"/>
      <protection/>
    </xf>
    <xf numFmtId="0" fontId="5" fillId="0" borderId="20" xfId="51" applyFont="1" applyFill="1" applyBorder="1" applyAlignment="1" applyProtection="1">
      <alignment horizontal="left"/>
      <protection/>
    </xf>
    <xf numFmtId="0" fontId="23" fillId="0" borderId="0" xfId="0" applyFont="1" applyAlignment="1">
      <alignment/>
    </xf>
    <xf numFmtId="0" fontId="23" fillId="0" borderId="0" xfId="0" applyFont="1" applyAlignment="1">
      <alignment horizontal="right"/>
    </xf>
    <xf numFmtId="0" fontId="0" fillId="0" borderId="0" xfId="0" applyAlignment="1" applyProtection="1">
      <alignment/>
      <protection/>
    </xf>
    <xf numFmtId="0" fontId="2" fillId="0" borderId="19" xfId="0" applyFont="1" applyBorder="1" applyAlignment="1" applyProtection="1">
      <alignment/>
      <protection/>
    </xf>
    <xf numFmtId="49" fontId="7" fillId="0" borderId="13" xfId="51" applyNumberFormat="1" applyFont="1" applyFill="1" applyBorder="1" applyAlignment="1" applyProtection="1">
      <alignment horizontal="right"/>
      <protection/>
    </xf>
    <xf numFmtId="0" fontId="8" fillId="0" borderId="19" xfId="0" applyFont="1" applyBorder="1" applyAlignment="1" applyProtection="1">
      <alignment/>
      <protection/>
    </xf>
    <xf numFmtId="0" fontId="5" fillId="0" borderId="19" xfId="0" applyFont="1" applyBorder="1" applyAlignment="1" applyProtection="1">
      <alignment/>
      <protection/>
    </xf>
    <xf numFmtId="0" fontId="8" fillId="0" borderId="0" xfId="0" applyFont="1" applyAlignment="1" applyProtection="1">
      <alignment/>
      <protection/>
    </xf>
    <xf numFmtId="165" fontId="5" fillId="0" borderId="10" xfId="51" applyNumberFormat="1" applyFont="1" applyFill="1" applyBorder="1" applyAlignment="1" applyProtection="1">
      <alignment horizontal="right"/>
      <protection/>
    </xf>
    <xf numFmtId="165" fontId="5" fillId="0" borderId="12" xfId="51" applyNumberFormat="1" applyFont="1" applyFill="1" applyBorder="1" applyAlignment="1" applyProtection="1">
      <alignment horizontal="right"/>
      <protection/>
    </xf>
    <xf numFmtId="0" fontId="5" fillId="0" borderId="0" xfId="0" applyFont="1" applyAlignment="1" applyProtection="1">
      <alignment/>
      <protection/>
    </xf>
    <xf numFmtId="0" fontId="7" fillId="0" borderId="19" xfId="51" applyFont="1" applyFill="1" applyBorder="1" applyAlignment="1" applyProtection="1">
      <alignment horizontal="left"/>
      <protection/>
    </xf>
    <xf numFmtId="0" fontId="8" fillId="0" borderId="0" xfId="0" applyFont="1" applyAlignment="1" applyProtection="1">
      <alignment/>
      <protection/>
    </xf>
    <xf numFmtId="0" fontId="5" fillId="0" borderId="0" xfId="0" applyFont="1" applyAlignment="1" applyProtection="1">
      <alignment/>
      <protection/>
    </xf>
    <xf numFmtId="0" fontId="8" fillId="0" borderId="10" xfId="51" applyFont="1" applyFill="1" applyBorder="1" applyAlignment="1" applyProtection="1">
      <alignment horizontal="left"/>
      <protection/>
    </xf>
    <xf numFmtId="49" fontId="8" fillId="0" borderId="0" xfId="0" applyNumberFormat="1" applyFont="1" applyFill="1" applyBorder="1" applyAlignment="1" applyProtection="1">
      <alignment horizontal="right"/>
      <protection/>
    </xf>
    <xf numFmtId="0" fontId="6" fillId="0" borderId="0" xfId="51" applyFont="1" applyFill="1" applyBorder="1" applyAlignment="1" applyProtection="1">
      <alignment horizontal="center" textRotation="90"/>
      <protection/>
    </xf>
    <xf numFmtId="165" fontId="8" fillId="0" borderId="0" xfId="51" applyNumberFormat="1" applyFont="1" applyFill="1" applyBorder="1" applyAlignment="1" applyProtection="1">
      <alignment horizontal="left"/>
      <protection/>
    </xf>
    <xf numFmtId="0" fontId="6" fillId="0" borderId="20" xfId="51" applyFont="1" applyFill="1" applyBorder="1" applyAlignment="1" applyProtection="1">
      <alignment horizontal="center" textRotation="90"/>
      <protection/>
    </xf>
    <xf numFmtId="0" fontId="8" fillId="0" borderId="13" xfId="0" applyFont="1" applyFill="1" applyBorder="1" applyAlignment="1" applyProtection="1">
      <alignment/>
      <protection/>
    </xf>
    <xf numFmtId="49" fontId="8" fillId="0" borderId="13" xfId="0" applyNumberFormat="1" applyFont="1" applyFill="1" applyBorder="1" applyAlignment="1" applyProtection="1">
      <alignment horizontal="right"/>
      <protection/>
    </xf>
    <xf numFmtId="165" fontId="8" fillId="0" borderId="13" xfId="51" applyNumberFormat="1" applyFont="1" applyFill="1" applyBorder="1" applyAlignment="1" applyProtection="1">
      <alignment horizontal="left"/>
      <protection/>
    </xf>
    <xf numFmtId="3" fontId="5" fillId="0" borderId="13" xfId="51" applyNumberFormat="1" applyFont="1" applyFill="1" applyBorder="1" applyAlignment="1" applyProtection="1">
      <alignment horizontal="left"/>
      <protection/>
    </xf>
    <xf numFmtId="165" fontId="8" fillId="0" borderId="19" xfId="51" applyNumberFormat="1" applyFont="1" applyFill="1" applyBorder="1" applyAlignment="1" applyProtection="1">
      <alignment horizontal="left"/>
      <protection/>
    </xf>
    <xf numFmtId="0" fontId="23" fillId="0" borderId="0" xfId="0" applyFont="1" applyAlignment="1" applyProtection="1">
      <alignment horizontal="right"/>
      <protection/>
    </xf>
    <xf numFmtId="167" fontId="10" fillId="0" borderId="0" xfId="51" applyNumberFormat="1" applyFont="1" applyFill="1" applyBorder="1" applyAlignment="1" applyProtection="1">
      <alignment horizontal="right"/>
      <protection/>
    </xf>
    <xf numFmtId="167" fontId="10" fillId="33" borderId="11" xfId="0" applyNumberFormat="1" applyFont="1" applyFill="1" applyBorder="1" applyAlignment="1" applyProtection="1">
      <alignment horizontal="right"/>
      <protection locked="0"/>
    </xf>
    <xf numFmtId="167" fontId="10" fillId="33" borderId="0" xfId="0" applyNumberFormat="1" applyFont="1" applyFill="1" applyBorder="1" applyAlignment="1" applyProtection="1">
      <alignment/>
      <protection locked="0"/>
    </xf>
    <xf numFmtId="167" fontId="10" fillId="33" borderId="0" xfId="0" applyNumberFormat="1" applyFont="1" applyFill="1" applyBorder="1" applyAlignment="1" applyProtection="1">
      <alignment horizontal="right"/>
      <protection locked="0"/>
    </xf>
    <xf numFmtId="167" fontId="10" fillId="33" borderId="11" xfId="51" applyNumberFormat="1" applyFont="1" applyFill="1" applyBorder="1" applyAlignment="1" applyProtection="1">
      <alignment horizontal="right"/>
      <protection locked="0"/>
    </xf>
    <xf numFmtId="167" fontId="2" fillId="33" borderId="11" xfId="0" applyNumberFormat="1" applyFont="1" applyFill="1" applyBorder="1" applyAlignment="1" applyProtection="1">
      <alignment horizontal="right"/>
      <protection locked="0"/>
    </xf>
    <xf numFmtId="167" fontId="10" fillId="33" borderId="10" xfId="51" applyNumberFormat="1" applyFont="1" applyFill="1" applyBorder="1" applyAlignment="1" applyProtection="1">
      <alignment horizontal="right"/>
      <protection locked="0"/>
    </xf>
    <xf numFmtId="167" fontId="10" fillId="33" borderId="10" xfId="0" applyNumberFormat="1" applyFont="1" applyFill="1" applyBorder="1" applyAlignment="1" applyProtection="1">
      <alignment horizontal="right"/>
      <protection locked="0"/>
    </xf>
    <xf numFmtId="167" fontId="10" fillId="33" borderId="10" xfId="0" applyNumberFormat="1" applyFont="1" applyFill="1" applyBorder="1" applyAlignment="1" applyProtection="1">
      <alignment/>
      <protection locked="0"/>
    </xf>
    <xf numFmtId="167" fontId="10" fillId="0" borderId="0" xfId="0" applyNumberFormat="1" applyFont="1" applyFill="1" applyBorder="1" applyAlignment="1" applyProtection="1">
      <alignment/>
      <protection/>
    </xf>
    <xf numFmtId="167" fontId="2" fillId="0" borderId="11" xfId="0" applyNumberFormat="1" applyFont="1" applyFill="1" applyBorder="1" applyAlignment="1" applyProtection="1">
      <alignment horizontal="right"/>
      <protection/>
    </xf>
    <xf numFmtId="167" fontId="10" fillId="0" borderId="0" xfId="0" applyNumberFormat="1" applyFont="1" applyFill="1" applyBorder="1" applyAlignment="1" applyProtection="1">
      <alignment horizontal="right"/>
      <protection/>
    </xf>
    <xf numFmtId="167" fontId="2" fillId="0" borderId="0" xfId="0" applyNumberFormat="1" applyFont="1" applyFill="1" applyBorder="1" applyAlignment="1" applyProtection="1">
      <alignment horizontal="right"/>
      <protection/>
    </xf>
    <xf numFmtId="167" fontId="10" fillId="0" borderId="10" xfId="0" applyNumberFormat="1" applyFont="1" applyFill="1" applyBorder="1" applyAlignment="1" applyProtection="1">
      <alignment horizontal="right"/>
      <protection/>
    </xf>
    <xf numFmtId="167" fontId="10" fillId="0" borderId="10" xfId="0" applyNumberFormat="1" applyFont="1" applyFill="1" applyBorder="1" applyAlignment="1" applyProtection="1">
      <alignment/>
      <protection/>
    </xf>
    <xf numFmtId="167" fontId="10" fillId="0" borderId="12" xfId="51" applyNumberFormat="1" applyFont="1" applyFill="1" applyBorder="1" applyAlignment="1" applyProtection="1">
      <alignment horizontal="right"/>
      <protection/>
    </xf>
    <xf numFmtId="167" fontId="10" fillId="0" borderId="12" xfId="0" applyNumberFormat="1" applyFont="1" applyFill="1" applyBorder="1" applyAlignment="1" applyProtection="1">
      <alignment/>
      <protection/>
    </xf>
    <xf numFmtId="167" fontId="10" fillId="0" borderId="12" xfId="0" applyNumberFormat="1" applyFont="1" applyFill="1" applyBorder="1" applyAlignment="1" applyProtection="1">
      <alignment horizontal="right"/>
      <protection/>
    </xf>
    <xf numFmtId="167" fontId="10" fillId="33" borderId="11" xfId="0" applyNumberFormat="1" applyFont="1" applyFill="1" applyBorder="1" applyAlignment="1" applyProtection="1">
      <alignment/>
      <protection locked="0"/>
    </xf>
    <xf numFmtId="167" fontId="10" fillId="33" borderId="11" xfId="51" applyNumberFormat="1" applyFont="1" applyFill="1" applyBorder="1" applyAlignment="1" applyProtection="1" quotePrefix="1">
      <alignment horizontal="right"/>
      <protection locked="0"/>
    </xf>
    <xf numFmtId="167" fontId="10" fillId="33" borderId="10" xfId="51" applyNumberFormat="1" applyFont="1" applyFill="1" applyBorder="1" applyAlignment="1" applyProtection="1">
      <alignment/>
      <protection locked="0"/>
    </xf>
    <xf numFmtId="167" fontId="25" fillId="0" borderId="0" xfId="51" applyNumberFormat="1" applyFont="1" applyFill="1" applyBorder="1" applyAlignment="1" applyProtection="1">
      <alignment/>
      <protection/>
    </xf>
    <xf numFmtId="167" fontId="25" fillId="0" borderId="0" xfId="0" applyNumberFormat="1" applyFont="1" applyFill="1" applyBorder="1" applyAlignment="1" applyProtection="1">
      <alignment/>
      <protection/>
    </xf>
    <xf numFmtId="3" fontId="2" fillId="0" borderId="0" xfId="0" applyNumberFormat="1" applyFont="1" applyAlignment="1" applyProtection="1">
      <alignment horizontal="left"/>
      <protection/>
    </xf>
    <xf numFmtId="4" fontId="3" fillId="0" borderId="0" xfId="0" applyNumberFormat="1" applyFont="1" applyAlignment="1" applyProtection="1">
      <alignment horizontal="left"/>
      <protection/>
    </xf>
    <xf numFmtId="4" fontId="2" fillId="0" borderId="0" xfId="0" applyNumberFormat="1" applyFont="1" applyBorder="1" applyAlignment="1" applyProtection="1">
      <alignment horizontal="right"/>
      <protection/>
    </xf>
    <xf numFmtId="4" fontId="2" fillId="0" borderId="0" xfId="0" applyNumberFormat="1" applyFont="1" applyAlignment="1" applyProtection="1">
      <alignment horizontal="right"/>
      <protection/>
    </xf>
    <xf numFmtId="4" fontId="4" fillId="0" borderId="0" xfId="0" applyNumberFormat="1" applyFont="1" applyAlignment="1" applyProtection="1">
      <alignment horizontal="left"/>
      <protection/>
    </xf>
    <xf numFmtId="0" fontId="4" fillId="0" borderId="0" xfId="0" applyFont="1" applyAlignment="1" applyProtection="1">
      <alignment/>
      <protection/>
    </xf>
    <xf numFmtId="2" fontId="5" fillId="0" borderId="0" xfId="51" applyNumberFormat="1" applyFont="1" applyFill="1" applyBorder="1" applyAlignment="1" applyProtection="1">
      <alignment horizontal="left"/>
      <protection/>
    </xf>
    <xf numFmtId="167" fontId="25" fillId="0" borderId="10" xfId="0" applyNumberFormat="1" applyFont="1" applyFill="1" applyBorder="1" applyAlignment="1" applyProtection="1">
      <alignment/>
      <protection/>
    </xf>
    <xf numFmtId="3" fontId="5" fillId="0" borderId="13" xfId="0" applyNumberFormat="1" applyFont="1" applyBorder="1" applyAlignment="1" applyProtection="1">
      <alignment horizontal="left"/>
      <protection/>
    </xf>
    <xf numFmtId="3" fontId="5" fillId="0" borderId="0" xfId="0" applyNumberFormat="1" applyFont="1" applyBorder="1" applyAlignment="1" applyProtection="1">
      <alignment horizontal="left"/>
      <protection/>
    </xf>
    <xf numFmtId="3" fontId="5" fillId="0" borderId="19" xfId="0" applyNumberFormat="1" applyFont="1" applyBorder="1" applyAlignment="1" applyProtection="1">
      <alignment horizontal="left"/>
      <protection/>
    </xf>
    <xf numFmtId="168" fontId="9" fillId="0" borderId="13" xfId="0" applyNumberFormat="1" applyFont="1" applyBorder="1" applyAlignment="1" applyProtection="1">
      <alignment/>
      <protection/>
    </xf>
    <xf numFmtId="0" fontId="5" fillId="0" borderId="0" xfId="0" applyFont="1" applyFill="1" applyBorder="1" applyAlignment="1" applyProtection="1">
      <alignment horizontal="left"/>
      <protection/>
    </xf>
    <xf numFmtId="3" fontId="5" fillId="0" borderId="0" xfId="51" applyNumberFormat="1" applyFont="1" applyFill="1" applyBorder="1" applyAlignment="1" applyProtection="1" quotePrefix="1">
      <alignment horizontal="left"/>
      <protection/>
    </xf>
    <xf numFmtId="167" fontId="12" fillId="0" borderId="0" xfId="51" applyNumberFormat="1" applyFont="1" applyFill="1" applyBorder="1" applyAlignment="1" applyProtection="1">
      <alignment horizontal="right"/>
      <protection/>
    </xf>
    <xf numFmtId="167" fontId="11" fillId="0" borderId="0" xfId="51" applyNumberFormat="1" applyFont="1" applyFill="1" applyBorder="1" applyAlignment="1" applyProtection="1">
      <alignment horizontal="left"/>
      <protection/>
    </xf>
    <xf numFmtId="167" fontId="10" fillId="0" borderId="0" xfId="51" applyNumberFormat="1" applyFont="1" applyFill="1" applyBorder="1" applyAlignment="1" applyProtection="1" quotePrefix="1">
      <alignment horizontal="right"/>
      <protection/>
    </xf>
    <xf numFmtId="167" fontId="10" fillId="0" borderId="0" xfId="51" applyNumberFormat="1" applyFont="1" applyFill="1" applyBorder="1" applyAlignment="1" applyProtection="1">
      <alignment/>
      <protection/>
    </xf>
    <xf numFmtId="165" fontId="2" fillId="0" borderId="0" xfId="0" applyNumberFormat="1" applyFont="1" applyFill="1" applyBorder="1" applyAlignment="1" applyProtection="1">
      <alignment horizontal="left"/>
      <protection/>
    </xf>
    <xf numFmtId="167" fontId="2" fillId="0" borderId="0" xfId="0" applyNumberFormat="1" applyFont="1" applyFill="1" applyBorder="1" applyAlignment="1" applyProtection="1">
      <alignment/>
      <protection/>
    </xf>
    <xf numFmtId="167" fontId="2" fillId="0" borderId="10" xfId="0" applyNumberFormat="1" applyFont="1" applyFill="1" applyBorder="1" applyAlignment="1" applyProtection="1">
      <alignment/>
      <protection/>
    </xf>
    <xf numFmtId="165" fontId="5" fillId="0" borderId="0" xfId="51" applyNumberFormat="1" applyFont="1" applyFill="1" applyBorder="1" applyAlignment="1" applyProtection="1">
      <alignment horizontal="right"/>
      <protection/>
    </xf>
    <xf numFmtId="49" fontId="8" fillId="0" borderId="0" xfId="0" applyNumberFormat="1" applyFont="1" applyBorder="1" applyAlignment="1" applyProtection="1">
      <alignment horizontal="right"/>
      <protection/>
    </xf>
    <xf numFmtId="0" fontId="8" fillId="0" borderId="0" xfId="0" applyFont="1" applyBorder="1" applyAlignment="1" applyProtection="1">
      <alignment/>
      <protection/>
    </xf>
    <xf numFmtId="0" fontId="8" fillId="0" borderId="0" xfId="51" applyFont="1" applyFill="1" applyBorder="1" applyAlignment="1" applyProtection="1">
      <alignment horizontal="left"/>
      <protection/>
    </xf>
    <xf numFmtId="167" fontId="2" fillId="0" borderId="19" xfId="0" applyNumberFormat="1" applyFont="1" applyFill="1" applyBorder="1" applyAlignment="1" applyProtection="1">
      <alignment horizontal="right"/>
      <protection/>
    </xf>
    <xf numFmtId="167" fontId="10" fillId="0" borderId="19" xfId="0" applyNumberFormat="1" applyFont="1" applyFill="1" applyBorder="1" applyAlignment="1" applyProtection="1">
      <alignment/>
      <protection/>
    </xf>
    <xf numFmtId="167" fontId="10" fillId="0" borderId="13" xfId="0" applyNumberFormat="1" applyFont="1" applyFill="1" applyBorder="1" applyAlignment="1" applyProtection="1">
      <alignment/>
      <protection/>
    </xf>
    <xf numFmtId="167" fontId="11" fillId="0" borderId="19" xfId="51" applyNumberFormat="1" applyFont="1" applyFill="1" applyBorder="1" applyAlignment="1" applyProtection="1">
      <alignment horizontal="right"/>
      <protection/>
    </xf>
    <xf numFmtId="167" fontId="2" fillId="0" borderId="19" xfId="0" applyNumberFormat="1" applyFont="1" applyFill="1" applyBorder="1" applyAlignment="1" applyProtection="1">
      <alignment/>
      <protection/>
    </xf>
    <xf numFmtId="167" fontId="12" fillId="0" borderId="19" xfId="51" applyNumberFormat="1" applyFont="1" applyFill="1" applyBorder="1" applyAlignment="1" applyProtection="1">
      <alignment/>
      <protection/>
    </xf>
    <xf numFmtId="0" fontId="2" fillId="0" borderId="0" xfId="0" applyFont="1" applyFill="1" applyBorder="1" applyAlignment="1">
      <alignment/>
    </xf>
    <xf numFmtId="0" fontId="0" fillId="0" borderId="0" xfId="0" applyFill="1" applyBorder="1" applyAlignment="1">
      <alignment/>
    </xf>
    <xf numFmtId="49" fontId="2" fillId="0" borderId="0" xfId="0" applyNumberFormat="1" applyFont="1" applyFill="1" applyBorder="1" applyAlignment="1">
      <alignment horizontal="right"/>
    </xf>
    <xf numFmtId="167" fontId="12" fillId="0" borderId="12" xfId="51" applyNumberFormat="1" applyFont="1" applyFill="1" applyBorder="1" applyAlignment="1" applyProtection="1">
      <alignment/>
      <protection/>
    </xf>
    <xf numFmtId="167" fontId="2" fillId="0" borderId="12" xfId="0" applyNumberFormat="1" applyFont="1" applyFill="1" applyBorder="1"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horizontal="left"/>
      <protection/>
    </xf>
    <xf numFmtId="167" fontId="10" fillId="0" borderId="16" xfId="0" applyNumberFormat="1" applyFont="1" applyFill="1" applyBorder="1" applyAlignment="1" applyProtection="1">
      <alignment horizontal="right"/>
      <protection/>
    </xf>
    <xf numFmtId="167" fontId="10" fillId="0" borderId="17" xfId="0" applyNumberFormat="1" applyFont="1" applyFill="1" applyBorder="1" applyAlignment="1" applyProtection="1">
      <alignment horizontal="right"/>
      <protection/>
    </xf>
    <xf numFmtId="167" fontId="2" fillId="0" borderId="16" xfId="0" applyNumberFormat="1" applyFont="1" applyFill="1" applyBorder="1" applyAlignment="1" applyProtection="1">
      <alignment/>
      <protection/>
    </xf>
    <xf numFmtId="167" fontId="10" fillId="0" borderId="16" xfId="0" applyNumberFormat="1" applyFont="1" applyFill="1" applyBorder="1" applyAlignment="1" applyProtection="1">
      <alignment/>
      <protection/>
    </xf>
    <xf numFmtId="167" fontId="12" fillId="0" borderId="17" xfId="0" applyNumberFormat="1" applyFont="1" applyFill="1" applyBorder="1" applyAlignment="1" applyProtection="1">
      <alignment/>
      <protection/>
    </xf>
    <xf numFmtId="167" fontId="10" fillId="0" borderId="17" xfId="0" applyNumberFormat="1" applyFont="1" applyFill="1" applyBorder="1" applyAlignment="1" applyProtection="1">
      <alignment/>
      <protection/>
    </xf>
    <xf numFmtId="165" fontId="2" fillId="0" borderId="19" xfId="0" applyNumberFormat="1" applyFont="1" applyBorder="1" applyAlignment="1" applyProtection="1">
      <alignment/>
      <protection/>
    </xf>
    <xf numFmtId="167" fontId="2" fillId="0" borderId="17" xfId="0" applyNumberFormat="1" applyFont="1" applyFill="1" applyBorder="1" applyAlignment="1" applyProtection="1">
      <alignment horizontal="right"/>
      <protection/>
    </xf>
    <xf numFmtId="0" fontId="0" fillId="0" borderId="0" xfId="0" applyAlignment="1" applyProtection="1">
      <alignment horizontal="right"/>
      <protection/>
    </xf>
    <xf numFmtId="49" fontId="8" fillId="0" borderId="13" xfId="0" applyNumberFormat="1" applyFont="1" applyBorder="1" applyAlignment="1" applyProtection="1">
      <alignment horizontal="right"/>
      <protection/>
    </xf>
    <xf numFmtId="167" fontId="10" fillId="0" borderId="13" xfId="51" applyNumberFormat="1" applyFont="1" applyFill="1" applyBorder="1" applyAlignment="1" applyProtection="1">
      <alignment horizontal="right"/>
      <protection/>
    </xf>
    <xf numFmtId="167" fontId="2" fillId="0" borderId="13" xfId="0" applyNumberFormat="1" applyFont="1" applyFill="1" applyBorder="1" applyAlignment="1" applyProtection="1">
      <alignment/>
      <protection/>
    </xf>
    <xf numFmtId="167" fontId="10" fillId="0" borderId="15" xfId="0" applyNumberFormat="1" applyFont="1" applyFill="1" applyBorder="1" applyAlignment="1" applyProtection="1">
      <alignment/>
      <protection/>
    </xf>
    <xf numFmtId="167" fontId="2" fillId="0" borderId="14" xfId="0" applyNumberFormat="1" applyFont="1" applyFill="1" applyBorder="1" applyAlignment="1" applyProtection="1">
      <alignment/>
      <protection/>
    </xf>
    <xf numFmtId="165" fontId="5" fillId="0" borderId="19" xfId="51" applyNumberFormat="1" applyFont="1" applyFill="1" applyBorder="1" applyAlignment="1" applyProtection="1">
      <alignment horizontal="left"/>
      <protection/>
    </xf>
    <xf numFmtId="49" fontId="8" fillId="0" borderId="19" xfId="0" applyNumberFormat="1" applyFont="1" applyBorder="1" applyAlignment="1" applyProtection="1">
      <alignment horizontal="right"/>
      <protection/>
    </xf>
    <xf numFmtId="3" fontId="5" fillId="0" borderId="19" xfId="51" applyNumberFormat="1" applyFont="1" applyFill="1" applyBorder="1" applyAlignment="1" applyProtection="1" quotePrefix="1">
      <alignment horizontal="left"/>
      <protection/>
    </xf>
    <xf numFmtId="167" fontId="10" fillId="0" borderId="19" xfId="51" applyNumberFormat="1" applyFont="1" applyFill="1" applyBorder="1" applyAlignment="1" applyProtection="1" quotePrefix="1">
      <alignment horizontal="right"/>
      <protection/>
    </xf>
    <xf numFmtId="0" fontId="5" fillId="0" borderId="19" xfId="0" applyFont="1" applyFill="1" applyBorder="1" applyAlignment="1" applyProtection="1">
      <alignment horizontal="left"/>
      <protection/>
    </xf>
    <xf numFmtId="0" fontId="7" fillId="0" borderId="19" xfId="51" applyFont="1" applyFill="1" applyBorder="1" applyAlignment="1" applyProtection="1">
      <alignment horizontal="right"/>
      <protection/>
    </xf>
    <xf numFmtId="0" fontId="0" fillId="0" borderId="19" xfId="0" applyBorder="1" applyAlignment="1" applyProtection="1">
      <alignment/>
      <protection/>
    </xf>
    <xf numFmtId="167" fontId="10" fillId="0" borderId="15" xfId="0" applyNumberFormat="1" applyFont="1" applyFill="1" applyBorder="1" applyAlignment="1" applyProtection="1">
      <alignment horizontal="right"/>
      <protection/>
    </xf>
    <xf numFmtId="165" fontId="5" fillId="0" borderId="19" xfId="51" applyNumberFormat="1" applyFont="1" applyFill="1" applyBorder="1" applyAlignment="1" applyProtection="1">
      <alignment horizontal="right"/>
      <protection/>
    </xf>
    <xf numFmtId="167" fontId="11" fillId="0" borderId="19" xfId="51" applyNumberFormat="1" applyFont="1" applyFill="1" applyBorder="1" applyAlignment="1" applyProtection="1">
      <alignment horizontal="left"/>
      <protection/>
    </xf>
    <xf numFmtId="167" fontId="2" fillId="0" borderId="17" xfId="0" applyNumberFormat="1" applyFont="1" applyFill="1" applyBorder="1" applyAlignment="1" applyProtection="1">
      <alignment/>
      <protection/>
    </xf>
    <xf numFmtId="0" fontId="6" fillId="0" borderId="21" xfId="51" applyFont="1" applyFill="1" applyBorder="1" applyAlignment="1" applyProtection="1">
      <alignment horizontal="left"/>
      <protection/>
    </xf>
    <xf numFmtId="0" fontId="7" fillId="0" borderId="21" xfId="51" applyFont="1" applyFill="1" applyBorder="1" applyAlignment="1" applyProtection="1">
      <alignment horizontal="left"/>
      <protection/>
    </xf>
    <xf numFmtId="49" fontId="7" fillId="0" borderId="21" xfId="51" applyNumberFormat="1" applyFont="1" applyFill="1" applyBorder="1" applyAlignment="1" applyProtection="1">
      <alignment horizontal="right"/>
      <protection/>
    </xf>
    <xf numFmtId="165" fontId="8" fillId="0" borderId="21" xfId="51" applyNumberFormat="1" applyFont="1" applyFill="1" applyBorder="1" applyAlignment="1" applyProtection="1">
      <alignment horizontal="left"/>
      <protection/>
    </xf>
    <xf numFmtId="3" fontId="5" fillId="0" borderId="21" xfId="51" applyNumberFormat="1" applyFont="1" applyFill="1" applyBorder="1" applyAlignment="1" applyProtection="1">
      <alignment horizontal="left"/>
      <protection/>
    </xf>
    <xf numFmtId="167" fontId="10" fillId="0" borderId="21" xfId="51" applyNumberFormat="1" applyFont="1" applyFill="1" applyBorder="1" applyAlignment="1" applyProtection="1">
      <alignment horizontal="right"/>
      <protection/>
    </xf>
    <xf numFmtId="167" fontId="2" fillId="0" borderId="21" xfId="0" applyNumberFormat="1" applyFont="1" applyFill="1" applyBorder="1" applyAlignment="1" applyProtection="1">
      <alignment/>
      <protection/>
    </xf>
    <xf numFmtId="167" fontId="10" fillId="0" borderId="21" xfId="0" applyNumberFormat="1" applyFont="1" applyFill="1" applyBorder="1" applyAlignment="1" applyProtection="1">
      <alignment/>
      <protection/>
    </xf>
    <xf numFmtId="0" fontId="2" fillId="0" borderId="13" xfId="0" applyFont="1" applyBorder="1" applyAlignment="1" applyProtection="1">
      <alignment horizontal="left"/>
      <protection/>
    </xf>
    <xf numFmtId="0" fontId="0" fillId="0" borderId="13" xfId="0" applyBorder="1" applyAlignment="1" applyProtection="1">
      <alignment/>
      <protection/>
    </xf>
    <xf numFmtId="165" fontId="2" fillId="0" borderId="19" xfId="0" applyNumberFormat="1" applyFont="1" applyFill="1" applyBorder="1" applyAlignment="1" applyProtection="1">
      <alignment horizontal="left"/>
      <protection/>
    </xf>
    <xf numFmtId="165" fontId="2" fillId="0" borderId="19" xfId="0" applyNumberFormat="1" applyFont="1" applyFill="1" applyBorder="1" applyAlignment="1" applyProtection="1">
      <alignment/>
      <protection/>
    </xf>
    <xf numFmtId="165" fontId="2" fillId="0" borderId="21" xfId="0" applyNumberFormat="1" applyFont="1" applyBorder="1" applyAlignment="1" applyProtection="1">
      <alignment/>
      <protection/>
    </xf>
    <xf numFmtId="167" fontId="2" fillId="0" borderId="15" xfId="0" applyNumberFormat="1" applyFont="1" applyFill="1" applyBorder="1" applyAlignment="1" applyProtection="1">
      <alignment horizontal="right"/>
      <protection/>
    </xf>
    <xf numFmtId="167" fontId="12" fillId="0" borderId="16" xfId="51" applyNumberFormat="1" applyFont="1" applyFill="1" applyBorder="1" applyAlignment="1" applyProtection="1">
      <alignment horizontal="right"/>
      <protection/>
    </xf>
    <xf numFmtId="167" fontId="12" fillId="0" borderId="11" xfId="51" applyNumberFormat="1" applyFont="1" applyFill="1" applyBorder="1" applyAlignment="1" applyProtection="1">
      <alignment horizontal="right"/>
      <protection/>
    </xf>
    <xf numFmtId="0" fontId="7" fillId="0" borderId="13" xfId="51" applyFont="1" applyFill="1" applyBorder="1" applyAlignment="1" applyProtection="1">
      <alignment horizontal="left"/>
      <protection/>
    </xf>
    <xf numFmtId="167" fontId="12" fillId="0" borderId="16" xfId="0" applyNumberFormat="1" applyFont="1" applyFill="1" applyBorder="1" applyAlignment="1" applyProtection="1">
      <alignment/>
      <protection/>
    </xf>
    <xf numFmtId="3" fontId="10" fillId="33" borderId="16" xfId="0" applyNumberFormat="1" applyFont="1" applyFill="1" applyBorder="1" applyAlignment="1" applyProtection="1">
      <alignment horizontal="right"/>
      <protection locked="0"/>
    </xf>
    <xf numFmtId="3" fontId="10" fillId="33" borderId="10" xfId="0" applyNumberFormat="1" applyFont="1" applyFill="1" applyBorder="1" applyAlignment="1" applyProtection="1">
      <alignment horizontal="right"/>
      <protection locked="0"/>
    </xf>
    <xf numFmtId="3" fontId="10" fillId="33" borderId="16" xfId="51" applyNumberFormat="1" applyFont="1" applyFill="1" applyBorder="1" applyAlignment="1" applyProtection="1">
      <alignment horizontal="right"/>
      <protection locked="0"/>
    </xf>
    <xf numFmtId="3" fontId="10" fillId="33" borderId="10" xfId="51" applyNumberFormat="1" applyFont="1" applyFill="1" applyBorder="1" applyAlignment="1" applyProtection="1">
      <alignment horizontal="right"/>
      <protection locked="0"/>
    </xf>
    <xf numFmtId="3" fontId="10" fillId="33" borderId="0" xfId="51" applyNumberFormat="1" applyFont="1" applyFill="1" applyBorder="1" applyAlignment="1" applyProtection="1">
      <alignment horizontal="right"/>
      <protection locked="0"/>
    </xf>
    <xf numFmtId="3" fontId="10" fillId="33" borderId="0" xfId="0" applyNumberFormat="1" applyFont="1" applyFill="1" applyBorder="1" applyAlignment="1" applyProtection="1">
      <alignment horizontal="right"/>
      <protection locked="0"/>
    </xf>
    <xf numFmtId="3" fontId="10" fillId="33" borderId="16" xfId="0" applyNumberFormat="1" applyFont="1" applyFill="1" applyBorder="1" applyAlignment="1" applyProtection="1">
      <alignment/>
      <protection locked="0"/>
    </xf>
    <xf numFmtId="3" fontId="10" fillId="33" borderId="10" xfId="0" applyNumberFormat="1" applyFont="1" applyFill="1" applyBorder="1" applyAlignment="1" applyProtection="1">
      <alignment/>
      <protection locked="0"/>
    </xf>
    <xf numFmtId="3" fontId="10" fillId="33" borderId="0" xfId="0" applyNumberFormat="1" applyFont="1" applyFill="1" applyBorder="1" applyAlignment="1" applyProtection="1">
      <alignment/>
      <protection locked="0"/>
    </xf>
    <xf numFmtId="0" fontId="2" fillId="0" borderId="0" xfId="0" applyFont="1" applyFill="1" applyAlignment="1" applyProtection="1">
      <alignment/>
      <protection/>
    </xf>
    <xf numFmtId="0" fontId="8" fillId="0" borderId="0" xfId="0" applyFont="1" applyFill="1" applyAlignment="1" applyProtection="1">
      <alignment/>
      <protection/>
    </xf>
    <xf numFmtId="2" fontId="30" fillId="0" borderId="0" xfId="51" applyNumberFormat="1" applyFont="1" applyFill="1" applyBorder="1" applyAlignment="1" applyProtection="1">
      <alignment horizontal="left"/>
      <protection/>
    </xf>
    <xf numFmtId="168" fontId="5" fillId="0" borderId="14" xfId="0" applyNumberFormat="1" applyFont="1" applyBorder="1" applyAlignment="1" applyProtection="1">
      <alignment/>
      <protection/>
    </xf>
    <xf numFmtId="165" fontId="2" fillId="0" borderId="13" xfId="0" applyNumberFormat="1" applyFont="1" applyBorder="1" applyAlignment="1" applyProtection="1">
      <alignment/>
      <protection/>
    </xf>
    <xf numFmtId="165" fontId="2" fillId="0" borderId="13" xfId="0" applyNumberFormat="1" applyFont="1" applyFill="1" applyBorder="1" applyAlignment="1" applyProtection="1">
      <alignment horizontal="left"/>
      <protection/>
    </xf>
    <xf numFmtId="165" fontId="2" fillId="0" borderId="13" xfId="0" applyNumberFormat="1" applyFont="1" applyFill="1" applyBorder="1" applyAlignment="1" applyProtection="1">
      <alignment/>
      <protection/>
    </xf>
    <xf numFmtId="165" fontId="2" fillId="0" borderId="14" xfId="0" applyNumberFormat="1" applyFont="1" applyBorder="1" applyAlignment="1" applyProtection="1">
      <alignment/>
      <protection/>
    </xf>
    <xf numFmtId="169" fontId="4" fillId="0" borderId="0" xfId="0" applyNumberFormat="1" applyFont="1" applyBorder="1" applyAlignment="1" applyProtection="1">
      <alignment horizontal="left"/>
      <protection/>
    </xf>
    <xf numFmtId="169" fontId="4" fillId="0" borderId="10" xfId="0" applyNumberFormat="1" applyFont="1" applyBorder="1" applyAlignment="1" applyProtection="1">
      <alignment horizontal="left"/>
      <protection/>
    </xf>
    <xf numFmtId="0" fontId="6" fillId="0" borderId="11" xfId="51" applyFont="1" applyFill="1" applyBorder="1" applyAlignment="1" applyProtection="1">
      <alignment horizontal="center"/>
      <protection/>
    </xf>
    <xf numFmtId="0" fontId="6" fillId="0" borderId="10" xfId="51" applyFont="1" applyFill="1" applyBorder="1" applyAlignment="1" applyProtection="1">
      <alignment horizontal="center"/>
      <protection/>
    </xf>
    <xf numFmtId="169" fontId="4" fillId="0" borderId="16" xfId="0" applyNumberFormat="1" applyFont="1" applyBorder="1" applyAlignment="1" applyProtection="1">
      <alignment horizontal="left"/>
      <protection/>
    </xf>
    <xf numFmtId="169" fontId="5" fillId="0" borderId="11" xfId="0" applyNumberFormat="1" applyFont="1" applyBorder="1" applyAlignment="1" applyProtection="1">
      <alignment horizontal="left"/>
      <protection/>
    </xf>
    <xf numFmtId="169" fontId="5" fillId="0" borderId="0" xfId="0" applyNumberFormat="1" applyFont="1" applyBorder="1" applyAlignment="1" applyProtection="1">
      <alignment horizontal="left"/>
      <protection/>
    </xf>
    <xf numFmtId="0" fontId="2" fillId="0" borderId="16" xfId="0" applyFont="1" applyBorder="1" applyAlignment="1">
      <alignment/>
    </xf>
    <xf numFmtId="165" fontId="2" fillId="0" borderId="16" xfId="0" applyNumberFormat="1" applyFont="1" applyBorder="1" applyAlignment="1">
      <alignment horizontal="left"/>
    </xf>
    <xf numFmtId="3" fontId="31" fillId="33" borderId="10" xfId="0" applyNumberFormat="1" applyFont="1" applyFill="1" applyBorder="1" applyAlignment="1" applyProtection="1">
      <alignment horizontal="left"/>
      <protection locked="0"/>
    </xf>
    <xf numFmtId="3" fontId="31" fillId="33" borderId="10" xfId="51" applyNumberFormat="1" applyFont="1" applyFill="1" applyBorder="1" applyAlignment="1" applyProtection="1">
      <alignment horizontal="left"/>
      <protection locked="0"/>
    </xf>
    <xf numFmtId="0" fontId="31" fillId="33" borderId="10" xfId="0" applyFont="1" applyFill="1" applyBorder="1" applyAlignment="1" applyProtection="1">
      <alignment horizontal="left"/>
      <protection locked="0"/>
    </xf>
    <xf numFmtId="167" fontId="2" fillId="0" borderId="15" xfId="0" applyNumberFormat="1" applyFont="1" applyFill="1" applyBorder="1" applyAlignment="1" applyProtection="1">
      <alignment/>
      <protection/>
    </xf>
    <xf numFmtId="167" fontId="2" fillId="0" borderId="22" xfId="0" applyNumberFormat="1" applyFont="1" applyFill="1" applyBorder="1" applyAlignment="1" applyProtection="1">
      <alignment/>
      <protection/>
    </xf>
    <xf numFmtId="4" fontId="28" fillId="0" borderId="0" xfId="0" applyNumberFormat="1" applyFont="1" applyAlignment="1" applyProtection="1">
      <alignment horizontal="left"/>
      <protection/>
    </xf>
    <xf numFmtId="168" fontId="9" fillId="0" borderId="14" xfId="0" applyNumberFormat="1" applyFont="1" applyBorder="1" applyAlignment="1" applyProtection="1">
      <alignment horizontal="left"/>
      <protection/>
    </xf>
    <xf numFmtId="168" fontId="9" fillId="0" borderId="20" xfId="0" applyNumberFormat="1" applyFont="1" applyBorder="1" applyAlignment="1" applyProtection="1">
      <alignment horizontal="left"/>
      <protection/>
    </xf>
    <xf numFmtId="168" fontId="9" fillId="0" borderId="15" xfId="0" applyNumberFormat="1" applyFont="1" applyBorder="1" applyAlignment="1" applyProtection="1">
      <alignment horizontal="left"/>
      <protection/>
    </xf>
    <xf numFmtId="0" fontId="32" fillId="0" borderId="12" xfId="0" applyFont="1" applyBorder="1" applyAlignment="1" applyProtection="1">
      <alignment/>
      <protection/>
    </xf>
    <xf numFmtId="0" fontId="32" fillId="0" borderId="19" xfId="0" applyFont="1" applyBorder="1" applyAlignment="1" applyProtection="1">
      <alignment/>
      <protection/>
    </xf>
    <xf numFmtId="165" fontId="32" fillId="0" borderId="17" xfId="0" applyNumberFormat="1" applyFont="1" applyBorder="1" applyAlignment="1" applyProtection="1">
      <alignment/>
      <protection/>
    </xf>
    <xf numFmtId="165" fontId="32" fillId="0" borderId="12" xfId="0" applyNumberFormat="1" applyFont="1" applyBorder="1" applyAlignment="1" applyProtection="1">
      <alignment/>
      <protection/>
    </xf>
    <xf numFmtId="49" fontId="8" fillId="33" borderId="0" xfId="0" applyNumberFormat="1" applyFont="1" applyFill="1" applyAlignment="1" applyProtection="1">
      <alignment horizontal="right"/>
      <protection locked="0"/>
    </xf>
    <xf numFmtId="0" fontId="31" fillId="33" borderId="0" xfId="51" applyNumberFormat="1" applyFont="1" applyFill="1" applyBorder="1" applyAlignment="1" applyProtection="1">
      <alignment horizontal="left"/>
      <protection locked="0"/>
    </xf>
    <xf numFmtId="167" fontId="31" fillId="0" borderId="0" xfId="0" applyNumberFormat="1" applyFont="1" applyFill="1" applyBorder="1" applyAlignment="1" applyProtection="1">
      <alignment/>
      <protection/>
    </xf>
    <xf numFmtId="0" fontId="31" fillId="33" borderId="0" xfId="51" applyNumberFormat="1" applyFont="1" applyFill="1" applyBorder="1" applyAlignment="1" applyProtection="1">
      <alignment horizontal="right"/>
      <protection locked="0"/>
    </xf>
    <xf numFmtId="165" fontId="19" fillId="0" borderId="12" xfId="0" applyNumberFormat="1" applyFont="1" applyBorder="1" applyAlignment="1" applyProtection="1">
      <alignment/>
      <protection/>
    </xf>
    <xf numFmtId="3" fontId="13" fillId="33" borderId="10" xfId="51" applyNumberFormat="1" applyFont="1" applyFill="1" applyBorder="1" applyAlignment="1" applyProtection="1">
      <alignment horizontal="left"/>
      <protection locked="0"/>
    </xf>
    <xf numFmtId="169" fontId="16" fillId="33" borderId="16" xfId="51" applyNumberFormat="1" applyFont="1" applyFill="1" applyBorder="1" applyAlignment="1" applyProtection="1">
      <alignment horizontal="right"/>
      <protection/>
    </xf>
    <xf numFmtId="169" fontId="12" fillId="33" borderId="16" xfId="51" applyNumberFormat="1" applyFont="1" applyFill="1" applyBorder="1" applyAlignment="1" applyProtection="1">
      <alignment horizontal="right"/>
      <protection/>
    </xf>
    <xf numFmtId="167" fontId="12" fillId="33" borderId="11" xfId="51" applyNumberFormat="1" applyFont="1" applyFill="1" applyBorder="1" applyAlignment="1" applyProtection="1">
      <alignment horizontal="right"/>
      <protection/>
    </xf>
    <xf numFmtId="167" fontId="12" fillId="33" borderId="10" xfId="51" applyNumberFormat="1" applyFont="1" applyFill="1" applyBorder="1" applyAlignment="1" applyProtection="1">
      <alignment horizontal="right"/>
      <protection/>
    </xf>
    <xf numFmtId="167" fontId="12" fillId="33" borderId="11" xfId="0" applyNumberFormat="1" applyFont="1" applyFill="1" applyBorder="1" applyAlignment="1" applyProtection="1">
      <alignment/>
      <protection/>
    </xf>
    <xf numFmtId="167" fontId="12" fillId="33" borderId="10" xfId="51" applyNumberFormat="1" applyFont="1" applyFill="1" applyBorder="1" applyAlignment="1" applyProtection="1">
      <alignment/>
      <protection/>
    </xf>
    <xf numFmtId="165" fontId="16" fillId="33" borderId="16" xfId="51" applyNumberFormat="1" applyFont="1" applyFill="1" applyBorder="1" applyAlignment="1" applyProtection="1">
      <alignment horizontal="right"/>
      <protection/>
    </xf>
    <xf numFmtId="165" fontId="16" fillId="33" borderId="10" xfId="51" applyNumberFormat="1" applyFont="1" applyFill="1" applyBorder="1" applyAlignment="1" applyProtection="1">
      <alignment horizontal="right"/>
      <protection/>
    </xf>
    <xf numFmtId="165" fontId="25" fillId="33" borderId="10" xfId="51" applyNumberFormat="1" applyFont="1" applyFill="1" applyBorder="1" applyAlignment="1" applyProtection="1">
      <alignment horizontal="right"/>
      <protection/>
    </xf>
    <xf numFmtId="166" fontId="11" fillId="0" borderId="11" xfId="51" applyNumberFormat="1" applyFont="1" applyFill="1" applyBorder="1" applyAlignment="1" applyProtection="1">
      <alignment/>
      <protection/>
    </xf>
    <xf numFmtId="165" fontId="12" fillId="33" borderId="16" xfId="51" applyNumberFormat="1" applyFont="1" applyFill="1" applyBorder="1" applyAlignment="1" applyProtection="1">
      <alignment horizontal="right"/>
      <protection/>
    </xf>
    <xf numFmtId="165" fontId="7" fillId="0" borderId="0" xfId="51"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51" applyNumberFormat="1" applyFont="1" applyFill="1" applyBorder="1" applyAlignment="1" applyProtection="1">
      <alignment horizontal="left"/>
      <protection/>
    </xf>
    <xf numFmtId="49" fontId="10" fillId="0" borderId="0" xfId="51" applyNumberFormat="1" applyFont="1" applyFill="1" applyBorder="1" applyAlignment="1" applyProtection="1">
      <alignment horizontal="right"/>
      <protection/>
    </xf>
    <xf numFmtId="167" fontId="12" fillId="33" borderId="16" xfId="0" applyNumberFormat="1" applyFont="1" applyFill="1" applyBorder="1" applyAlignment="1" applyProtection="1">
      <alignment/>
      <protection/>
    </xf>
    <xf numFmtId="167" fontId="12" fillId="33" borderId="10" xfId="0" applyNumberFormat="1" applyFont="1" applyFill="1" applyBorder="1" applyAlignment="1" applyProtection="1">
      <alignment/>
      <protection/>
    </xf>
    <xf numFmtId="167" fontId="10" fillId="33" borderId="16" xfId="0" applyNumberFormat="1" applyFont="1" applyFill="1" applyBorder="1" applyAlignment="1" applyProtection="1">
      <alignment/>
      <protection locked="0"/>
    </xf>
    <xf numFmtId="3" fontId="10" fillId="0" borderId="16" xfId="51" applyNumberFormat="1" applyFont="1" applyFill="1" applyBorder="1" applyAlignment="1" applyProtection="1">
      <alignment horizontal="right"/>
      <protection/>
    </xf>
    <xf numFmtId="3" fontId="10" fillId="0" borderId="16" xfId="0" applyNumberFormat="1" applyFont="1" applyFill="1" applyBorder="1" applyAlignment="1" applyProtection="1">
      <alignment horizontal="right"/>
      <protection/>
    </xf>
    <xf numFmtId="3" fontId="10" fillId="0" borderId="16" xfId="0" applyNumberFormat="1" applyFont="1" applyFill="1" applyBorder="1" applyAlignment="1" applyProtection="1">
      <alignment/>
      <protection/>
    </xf>
    <xf numFmtId="0" fontId="11" fillId="0" borderId="20" xfId="51" applyFont="1" applyFill="1" applyBorder="1" applyAlignment="1" applyProtection="1">
      <alignment horizontal="left"/>
      <protection/>
    </xf>
    <xf numFmtId="0" fontId="11" fillId="0" borderId="13" xfId="51" applyFont="1" applyFill="1" applyBorder="1" applyAlignment="1" applyProtection="1">
      <alignment horizontal="left"/>
      <protection/>
    </xf>
    <xf numFmtId="165" fontId="11" fillId="0" borderId="13" xfId="51" applyNumberFormat="1" applyFont="1" applyFill="1" applyBorder="1" applyAlignment="1" applyProtection="1">
      <alignment horizontal="left"/>
      <protection/>
    </xf>
    <xf numFmtId="165" fontId="11" fillId="0" borderId="13" xfId="51" applyNumberFormat="1" applyFont="1" applyFill="1" applyBorder="1" applyAlignment="1" applyProtection="1">
      <alignment horizontal="right"/>
      <protection/>
    </xf>
    <xf numFmtId="3" fontId="2" fillId="0" borderId="13" xfId="51" applyNumberFormat="1" applyFont="1" applyFill="1" applyBorder="1" applyAlignment="1" applyProtection="1">
      <alignment horizontal="right"/>
      <protection/>
    </xf>
    <xf numFmtId="165" fontId="11" fillId="0" borderId="14" xfId="51" applyNumberFormat="1" applyFont="1" applyFill="1" applyBorder="1" applyAlignment="1" applyProtection="1">
      <alignment horizontal="right"/>
      <protection/>
    </xf>
    <xf numFmtId="0" fontId="11" fillId="0" borderId="19" xfId="51" applyFont="1" applyFill="1" applyBorder="1" applyAlignment="1" applyProtection="1">
      <alignment horizontal="left"/>
      <protection/>
    </xf>
    <xf numFmtId="165" fontId="11" fillId="0" borderId="19" xfId="51" applyNumberFormat="1" applyFont="1" applyFill="1" applyBorder="1" applyAlignment="1" applyProtection="1">
      <alignment horizontal="left"/>
      <protection/>
    </xf>
    <xf numFmtId="165" fontId="11" fillId="0" borderId="19" xfId="51" applyNumberFormat="1" applyFont="1" applyFill="1" applyBorder="1" applyAlignment="1" applyProtection="1">
      <alignment horizontal="right"/>
      <protection/>
    </xf>
    <xf numFmtId="3" fontId="2" fillId="0" borderId="19" xfId="51" applyNumberFormat="1" applyFont="1" applyFill="1" applyBorder="1" applyAlignment="1" applyProtection="1">
      <alignment horizontal="right"/>
      <protection/>
    </xf>
    <xf numFmtId="165" fontId="11" fillId="0" borderId="15" xfId="51" applyNumberFormat="1" applyFont="1" applyFill="1" applyBorder="1" applyAlignment="1" applyProtection="1">
      <alignment horizontal="right"/>
      <protection/>
    </xf>
    <xf numFmtId="165" fontId="16" fillId="0" borderId="16" xfId="51" applyNumberFormat="1" applyFont="1" applyFill="1" applyBorder="1" applyAlignment="1" applyProtection="1" quotePrefix="1">
      <alignment horizontal="right"/>
      <protection/>
    </xf>
    <xf numFmtId="165" fontId="24" fillId="0" borderId="16" xfId="51" applyNumberFormat="1" applyFont="1" applyFill="1" applyBorder="1" applyAlignment="1" applyProtection="1">
      <alignment horizontal="right"/>
      <protection locked="0"/>
    </xf>
    <xf numFmtId="165" fontId="24" fillId="0" borderId="0" xfId="51" applyNumberFormat="1" applyFont="1" applyFill="1" applyBorder="1" applyAlignment="1" applyProtection="1">
      <alignment horizontal="right"/>
      <protection locked="0"/>
    </xf>
    <xf numFmtId="4" fontId="0" fillId="0" borderId="0" xfId="0" applyNumberFormat="1" applyFont="1" applyAlignment="1">
      <alignment horizontal="right"/>
    </xf>
    <xf numFmtId="3" fontId="0" fillId="0" borderId="0" xfId="0" applyNumberFormat="1" applyFont="1" applyAlignment="1">
      <alignment horizontal="right"/>
    </xf>
    <xf numFmtId="164" fontId="0" fillId="0" borderId="0" xfId="0" applyNumberFormat="1" applyFont="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0" fillId="0" borderId="0" xfId="0" applyNumberFormat="1" applyFont="1" applyAlignment="1" applyProtection="1">
      <alignment horizontal="right"/>
      <protection/>
    </xf>
    <xf numFmtId="0" fontId="0" fillId="0" borderId="0" xfId="0" applyFont="1" applyAlignment="1" applyProtection="1">
      <alignment horizontal="left"/>
      <protection/>
    </xf>
    <xf numFmtId="49" fontId="0" fillId="0" borderId="0" xfId="0" applyNumberFormat="1" applyFont="1" applyAlignment="1">
      <alignment horizontal="right"/>
    </xf>
    <xf numFmtId="0" fontId="0" fillId="0" borderId="0" xfId="0" applyFont="1" applyAlignment="1">
      <alignment horizontal="left"/>
    </xf>
    <xf numFmtId="0" fontId="0" fillId="0" borderId="0" xfId="0" applyFont="1" applyFill="1" applyBorder="1" applyAlignment="1" applyProtection="1">
      <alignment/>
      <protection/>
    </xf>
    <xf numFmtId="0" fontId="22" fillId="0" borderId="0" xfId="0" applyFont="1" applyFill="1" applyBorder="1" applyAlignment="1" applyProtection="1">
      <alignment/>
      <protection/>
    </xf>
    <xf numFmtId="0" fontId="34" fillId="0" borderId="0" xfId="51" applyFont="1" applyFill="1" applyBorder="1" applyAlignment="1" applyProtection="1">
      <alignment horizontal="left"/>
      <protection/>
    </xf>
    <xf numFmtId="49" fontId="35" fillId="0" borderId="0" xfId="51" applyNumberFormat="1" applyFont="1" applyFill="1" applyBorder="1" applyAlignment="1" applyProtection="1">
      <alignment horizontal="right" wrapText="1"/>
      <protection/>
    </xf>
    <xf numFmtId="165" fontId="0" fillId="0" borderId="0" xfId="0" applyNumberFormat="1" applyFont="1" applyFill="1" applyBorder="1" applyAlignment="1" applyProtection="1">
      <alignment horizontal="left"/>
      <protection/>
    </xf>
    <xf numFmtId="3" fontId="22" fillId="0" borderId="0" xfId="0" applyNumberFormat="1" applyFont="1" applyFill="1" applyBorder="1" applyAlignment="1" applyProtection="1">
      <alignment horizontal="center" textRotation="90"/>
      <protection/>
    </xf>
    <xf numFmtId="165" fontId="22" fillId="0" borderId="0" xfId="0" applyNumberFormat="1" applyFont="1" applyFill="1" applyBorder="1" applyAlignment="1" applyProtection="1">
      <alignment horizontal="left"/>
      <protection/>
    </xf>
    <xf numFmtId="165" fontId="34" fillId="0" borderId="0" xfId="0" applyNumberFormat="1" applyFont="1" applyFill="1" applyBorder="1" applyAlignment="1" applyProtection="1">
      <alignment/>
      <protection/>
    </xf>
    <xf numFmtId="0" fontId="0" fillId="0" borderId="0" xfId="0" applyFont="1" applyBorder="1" applyAlignment="1">
      <alignment/>
    </xf>
    <xf numFmtId="0" fontId="37" fillId="0" borderId="0" xfId="0" applyFont="1" applyFill="1" applyBorder="1" applyAlignment="1" applyProtection="1">
      <alignment/>
      <protection/>
    </xf>
    <xf numFmtId="0" fontId="38" fillId="0" borderId="0" xfId="51" applyFont="1" applyFill="1" applyBorder="1" applyAlignment="1" applyProtection="1">
      <alignment horizontal="left"/>
      <protection/>
    </xf>
    <xf numFmtId="49" fontId="38" fillId="0" borderId="0" xfId="51" applyNumberFormat="1" applyFont="1" applyFill="1" applyBorder="1" applyAlignment="1" applyProtection="1">
      <alignment horizontal="right" wrapText="1"/>
      <protection/>
    </xf>
    <xf numFmtId="0" fontId="39" fillId="0" borderId="0" xfId="0" applyFont="1" applyFill="1" applyBorder="1" applyAlignment="1" applyProtection="1">
      <alignment/>
      <protection/>
    </xf>
    <xf numFmtId="0" fontId="22" fillId="0" borderId="0" xfId="51" applyFont="1" applyFill="1" applyBorder="1" applyAlignment="1" applyProtection="1">
      <alignment horizontal="left"/>
      <protection/>
    </xf>
    <xf numFmtId="49" fontId="0" fillId="0" borderId="0" xfId="51" applyNumberFormat="1" applyFont="1" applyFill="1" applyBorder="1" applyAlignment="1" applyProtection="1">
      <alignment horizontal="right"/>
      <protection/>
    </xf>
    <xf numFmtId="165" fontId="22" fillId="0" borderId="0" xfId="0" applyNumberFormat="1" applyFont="1" applyFill="1" applyBorder="1" applyAlignment="1" applyProtection="1">
      <alignment/>
      <protection/>
    </xf>
    <xf numFmtId="168" fontId="22" fillId="0" borderId="0" xfId="0" applyNumberFormat="1" applyFont="1" applyFill="1" applyBorder="1" applyAlignment="1" applyProtection="1">
      <alignment/>
      <protection/>
    </xf>
    <xf numFmtId="3" fontId="22" fillId="0" borderId="0" xfId="0" applyNumberFormat="1" applyFont="1" applyFill="1" applyBorder="1" applyAlignment="1" applyProtection="1">
      <alignment horizontal="left"/>
      <protection/>
    </xf>
    <xf numFmtId="165" fontId="0" fillId="0" borderId="0" xfId="51" applyNumberFormat="1" applyFont="1" applyFill="1" applyBorder="1" applyAlignment="1" applyProtection="1">
      <alignment horizontal="left"/>
      <protection/>
    </xf>
    <xf numFmtId="0" fontId="0" fillId="0" borderId="0" xfId="51" applyFont="1" applyFill="1" applyBorder="1" applyAlignment="1" applyProtection="1">
      <alignment horizontal="left"/>
      <protection/>
    </xf>
    <xf numFmtId="3" fontId="0" fillId="0" borderId="0" xfId="0" applyNumberFormat="1" applyFont="1" applyFill="1" applyBorder="1" applyAlignment="1" applyProtection="1">
      <alignment horizontal="left"/>
      <protection/>
    </xf>
    <xf numFmtId="169" fontId="0" fillId="0" borderId="0" xfId="0" applyNumberFormat="1" applyFont="1" applyFill="1" applyBorder="1" applyAlignment="1" applyProtection="1">
      <alignment horizontal="right"/>
      <protection/>
    </xf>
    <xf numFmtId="3" fontId="0" fillId="0" borderId="0" xfId="51" applyNumberFormat="1" applyFont="1" applyFill="1" applyBorder="1" applyAlignment="1" applyProtection="1">
      <alignment horizontal="left"/>
      <protection/>
    </xf>
    <xf numFmtId="169" fontId="0" fillId="0" borderId="0" xfId="51"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165" fontId="0" fillId="0" borderId="0" xfId="51" applyNumberFormat="1" applyFont="1" applyFill="1" applyBorder="1" applyAlignment="1" applyProtection="1">
      <alignment horizontal="right"/>
      <protection/>
    </xf>
    <xf numFmtId="165" fontId="0" fillId="0" borderId="0" xfId="0" applyNumberFormat="1" applyFont="1" applyFill="1" applyBorder="1" applyAlignment="1" applyProtection="1">
      <alignment/>
      <protection/>
    </xf>
    <xf numFmtId="169" fontId="22" fillId="0" borderId="0" xfId="51" applyNumberFormat="1" applyFont="1" applyFill="1" applyBorder="1" applyAlignment="1" applyProtection="1">
      <alignment horizontal="right"/>
      <protection/>
    </xf>
    <xf numFmtId="169" fontId="41" fillId="0" borderId="0" xfId="51" applyNumberFormat="1" applyFont="1" applyFill="1" applyBorder="1" applyAlignment="1" applyProtection="1">
      <alignment horizontal="right"/>
      <protection/>
    </xf>
    <xf numFmtId="169" fontId="40" fillId="0" borderId="0" xfId="51" applyNumberFormat="1" applyFont="1" applyFill="1" applyBorder="1" applyAlignment="1" applyProtection="1">
      <alignment horizontal="right"/>
      <protection/>
    </xf>
    <xf numFmtId="169" fontId="0" fillId="0" borderId="0" xfId="51" applyNumberFormat="1" applyFont="1" applyFill="1" applyBorder="1" applyAlignment="1" applyProtection="1">
      <alignment horizontal="left"/>
      <protection/>
    </xf>
    <xf numFmtId="3" fontId="0" fillId="0" borderId="0" xfId="0" applyNumberFormat="1" applyFont="1" applyAlignment="1" applyProtection="1">
      <alignment horizontal="left"/>
      <protection/>
    </xf>
    <xf numFmtId="4" fontId="0" fillId="0" borderId="0" xfId="0" applyNumberFormat="1" applyFont="1" applyAlignment="1" applyProtection="1">
      <alignment horizontal="right"/>
      <protection/>
    </xf>
    <xf numFmtId="3" fontId="0" fillId="0" borderId="0" xfId="0" applyNumberFormat="1" applyFont="1" applyAlignment="1" applyProtection="1">
      <alignment horizontal="right"/>
      <protection/>
    </xf>
    <xf numFmtId="164" fontId="0" fillId="0" borderId="0" xfId="0" applyNumberFormat="1" applyFont="1" applyAlignment="1" applyProtection="1">
      <alignment horizontal="right"/>
      <protection/>
    </xf>
    <xf numFmtId="4" fontId="0" fillId="0" borderId="0" xfId="0" applyNumberFormat="1" applyFont="1" applyFill="1" applyBorder="1" applyAlignment="1" applyProtection="1">
      <alignment horizontal="right"/>
      <protection/>
    </xf>
    <xf numFmtId="4" fontId="0" fillId="0" borderId="0" xfId="0" applyNumberFormat="1" applyFont="1" applyAlignment="1" applyProtection="1">
      <alignment horizontal="left"/>
      <protection/>
    </xf>
    <xf numFmtId="4" fontId="22" fillId="0" borderId="0" xfId="0" applyNumberFormat="1" applyFont="1"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protection/>
    </xf>
    <xf numFmtId="0" fontId="22" fillId="0" borderId="0" xfId="0" applyFont="1" applyFill="1" applyBorder="1" applyAlignment="1" applyProtection="1">
      <alignment/>
      <protection/>
    </xf>
    <xf numFmtId="4" fontId="36" fillId="0" borderId="0" xfId="0" applyNumberFormat="1" applyFont="1" applyAlignment="1" applyProtection="1">
      <alignment horizontal="left"/>
      <protection/>
    </xf>
    <xf numFmtId="169" fontId="40" fillId="0" borderId="0" xfId="0" applyNumberFormat="1" applyFont="1" applyFill="1" applyBorder="1" applyAlignment="1" applyProtection="1">
      <alignment horizontal="right"/>
      <protection/>
    </xf>
    <xf numFmtId="169" fontId="40" fillId="0" borderId="0" xfId="0" applyNumberFormat="1" applyFont="1" applyFill="1" applyBorder="1" applyAlignment="1" applyProtection="1">
      <alignment/>
      <protection/>
    </xf>
    <xf numFmtId="169" fontId="4" fillId="0" borderId="0" xfId="0" applyNumberFormat="1" applyFont="1" applyFill="1" applyBorder="1" applyAlignment="1" applyProtection="1">
      <alignment horizontal="right"/>
      <protection/>
    </xf>
    <xf numFmtId="169" fontId="4" fillId="0" borderId="0" xfId="51" applyNumberFormat="1" applyFont="1" applyFill="1" applyBorder="1" applyAlignment="1" applyProtection="1">
      <alignment horizontal="left"/>
      <protection/>
    </xf>
    <xf numFmtId="169" fontId="4" fillId="0" borderId="0" xfId="51" applyNumberFormat="1" applyFont="1" applyFill="1" applyBorder="1" applyAlignment="1" applyProtection="1">
      <alignment horizontal="right"/>
      <protection/>
    </xf>
    <xf numFmtId="0" fontId="42" fillId="0" borderId="0" xfId="51" applyFont="1" applyFill="1" applyBorder="1" applyAlignment="1" applyProtection="1">
      <alignment horizontal="left"/>
      <protection/>
    </xf>
    <xf numFmtId="3" fontId="42" fillId="0" borderId="0" xfId="51" applyNumberFormat="1" applyFont="1" applyFill="1" applyBorder="1" applyAlignment="1" applyProtection="1">
      <alignment horizontal="right"/>
      <protection/>
    </xf>
    <xf numFmtId="3" fontId="42" fillId="0" borderId="0" xfId="51" applyNumberFormat="1" applyFont="1" applyFill="1" applyBorder="1" applyAlignment="1" applyProtection="1">
      <alignment horizontal="left"/>
      <protection/>
    </xf>
    <xf numFmtId="0" fontId="42" fillId="0" borderId="0" xfId="0" applyFont="1" applyFill="1" applyBorder="1" applyAlignment="1" applyProtection="1">
      <alignment horizontal="right"/>
      <protection/>
    </xf>
    <xf numFmtId="166" fontId="2" fillId="33" borderId="11" xfId="51" applyNumberFormat="1" applyFont="1" applyFill="1" applyBorder="1" applyAlignment="1" applyProtection="1">
      <alignment/>
      <protection hidden="1"/>
    </xf>
    <xf numFmtId="165" fontId="11" fillId="0" borderId="17" xfId="51" applyNumberFormat="1" applyFont="1" applyFill="1" applyBorder="1" applyAlignment="1" applyProtection="1" quotePrefix="1">
      <alignment horizontal="right"/>
      <protection/>
    </xf>
    <xf numFmtId="0" fontId="31" fillId="33" borderId="0" xfId="0" applyNumberFormat="1" applyFont="1" applyFill="1" applyBorder="1" applyAlignment="1" applyProtection="1">
      <alignment horizontal="right"/>
      <protection locked="0"/>
    </xf>
    <xf numFmtId="0" fontId="2" fillId="0" borderId="0" xfId="0" applyFont="1" applyAlignment="1">
      <alignment/>
    </xf>
    <xf numFmtId="0" fontId="6" fillId="0" borderId="0" xfId="51" applyFont="1" applyFill="1" applyBorder="1" applyAlignment="1" applyProtection="1">
      <alignment horizontal="left"/>
      <protection/>
    </xf>
    <xf numFmtId="0" fontId="6" fillId="0" borderId="11" xfId="51" applyFont="1" applyFill="1" applyBorder="1" applyAlignment="1" applyProtection="1">
      <alignment horizontal="left"/>
      <protection/>
    </xf>
    <xf numFmtId="165" fontId="6" fillId="0" borderId="10" xfId="51" applyNumberFormat="1" applyFont="1" applyFill="1" applyBorder="1" applyAlignment="1" applyProtection="1">
      <alignment horizontal="left"/>
      <protection/>
    </xf>
    <xf numFmtId="0" fontId="13" fillId="0" borderId="11" xfId="51" applyFont="1" applyFill="1" applyBorder="1" applyAlignment="1" applyProtection="1">
      <alignment horizontal="left"/>
      <protection/>
    </xf>
    <xf numFmtId="0" fontId="13" fillId="0" borderId="0" xfId="51" applyFont="1" applyFill="1" applyBorder="1" applyAlignment="1" applyProtection="1">
      <alignment horizontal="left"/>
      <protection/>
    </xf>
    <xf numFmtId="0" fontId="6" fillId="0" borderId="11" xfId="51" applyFont="1" applyFill="1" applyBorder="1" applyAlignment="1" applyProtection="1" quotePrefix="1">
      <alignment horizontal="left"/>
      <protection/>
    </xf>
    <xf numFmtId="0" fontId="5" fillId="0" borderId="11" xfId="51" applyFont="1" applyFill="1" applyBorder="1" applyAlignment="1" applyProtection="1">
      <alignment horizontal="left"/>
      <protection/>
    </xf>
    <xf numFmtId="0" fontId="5" fillId="0" borderId="0" xfId="51" applyFont="1" applyFill="1" applyBorder="1" applyAlignment="1" applyProtection="1">
      <alignment horizontal="left"/>
      <protection/>
    </xf>
    <xf numFmtId="3" fontId="5" fillId="0" borderId="10" xfId="51" applyNumberFormat="1" applyFont="1" applyFill="1" applyBorder="1" applyAlignment="1" applyProtection="1">
      <alignment horizontal="left"/>
      <protection/>
    </xf>
    <xf numFmtId="165" fontId="5" fillId="0" borderId="21" xfId="0" applyNumberFormat="1" applyFont="1" applyBorder="1" applyAlignment="1" applyProtection="1">
      <alignment horizontal="left"/>
      <protection/>
    </xf>
    <xf numFmtId="165" fontId="5" fillId="0" borderId="22" xfId="0" applyNumberFormat="1" applyFont="1" applyBorder="1" applyAlignment="1" applyProtection="1">
      <alignment horizontal="left"/>
      <protection/>
    </xf>
    <xf numFmtId="168" fontId="9" fillId="0" borderId="14" xfId="0" applyNumberFormat="1" applyFont="1" applyBorder="1" applyAlignment="1" applyProtection="1">
      <alignment/>
      <protection/>
    </xf>
    <xf numFmtId="3" fontId="5" fillId="0" borderId="10" xfId="51" applyNumberFormat="1" applyFont="1" applyFill="1" applyBorder="1" applyAlignment="1" applyProtection="1">
      <alignment horizontal="right"/>
      <protection/>
    </xf>
    <xf numFmtId="3" fontId="5" fillId="0" borderId="12" xfId="51" applyNumberFormat="1" applyFont="1" applyFill="1" applyBorder="1" applyAlignment="1" applyProtection="1">
      <alignment horizontal="right"/>
      <protection/>
    </xf>
    <xf numFmtId="0" fontId="2" fillId="0" borderId="0" xfId="0" applyFont="1" applyAlignment="1">
      <alignment/>
    </xf>
    <xf numFmtId="165" fontId="25" fillId="33" borderId="10" xfId="51" applyNumberFormat="1" applyFont="1" applyFill="1" applyBorder="1" applyAlignment="1" applyProtection="1">
      <alignment horizontal="right"/>
      <protection/>
    </xf>
    <xf numFmtId="165" fontId="16" fillId="33" borderId="10" xfId="51" applyNumberFormat="1" applyFont="1" applyFill="1" applyBorder="1" applyAlignment="1" applyProtection="1">
      <alignment horizontal="right"/>
      <protection/>
    </xf>
    <xf numFmtId="165" fontId="11" fillId="0" borderId="12" xfId="51" applyNumberFormat="1" applyFont="1" applyFill="1" applyBorder="1" applyAlignment="1" applyProtection="1">
      <alignment horizontal="right"/>
      <protection/>
    </xf>
    <xf numFmtId="0" fontId="89" fillId="0" borderId="11" xfId="51" applyFont="1" applyFill="1" applyBorder="1" applyAlignment="1" applyProtection="1">
      <alignment horizontal="left"/>
      <protection/>
    </xf>
    <xf numFmtId="0" fontId="90" fillId="0" borderId="0" xfId="51" applyFont="1" applyFill="1" applyBorder="1" applyAlignment="1" applyProtection="1">
      <alignment horizontal="left"/>
      <protection/>
    </xf>
    <xf numFmtId="165" fontId="90" fillId="0" borderId="0" xfId="51" applyNumberFormat="1" applyFont="1" applyFill="1" applyBorder="1" applyAlignment="1" applyProtection="1">
      <alignment horizontal="left"/>
      <protection/>
    </xf>
    <xf numFmtId="0" fontId="89" fillId="0" borderId="0" xfId="51" applyFont="1" applyFill="1" applyBorder="1" applyAlignment="1" applyProtection="1">
      <alignment horizontal="left"/>
      <protection/>
    </xf>
    <xf numFmtId="165" fontId="89" fillId="0" borderId="0" xfId="51" applyNumberFormat="1" applyFont="1" applyFill="1" applyBorder="1" applyAlignment="1" applyProtection="1">
      <alignment horizontal="left"/>
      <protection/>
    </xf>
    <xf numFmtId="165" fontId="89" fillId="0" borderId="10" xfId="51" applyNumberFormat="1" applyFont="1" applyFill="1" applyBorder="1" applyAlignment="1" applyProtection="1">
      <alignment horizontal="right"/>
      <protection/>
    </xf>
    <xf numFmtId="3" fontId="89" fillId="0" borderId="10" xfId="51" applyNumberFormat="1" applyFont="1" applyFill="1" applyBorder="1" applyAlignment="1" applyProtection="1">
      <alignment horizontal="center"/>
      <protection/>
    </xf>
    <xf numFmtId="165" fontId="90" fillId="33" borderId="16" xfId="51" applyNumberFormat="1" applyFont="1" applyFill="1" applyBorder="1" applyAlignment="1" applyProtection="1">
      <alignment horizontal="right"/>
      <protection locked="0"/>
    </xf>
    <xf numFmtId="165" fontId="91" fillId="33" borderId="16" xfId="51" applyNumberFormat="1" applyFont="1" applyFill="1" applyBorder="1" applyAlignment="1" applyProtection="1">
      <alignment horizontal="right"/>
      <protection/>
    </xf>
    <xf numFmtId="165" fontId="91" fillId="33" borderId="10" xfId="51" applyNumberFormat="1" applyFont="1" applyFill="1" applyBorder="1" applyAlignment="1" applyProtection="1">
      <alignment horizontal="right"/>
      <protection/>
    </xf>
    <xf numFmtId="0" fontId="5" fillId="0" borderId="12" xfId="51" applyFont="1" applyFill="1" applyBorder="1" applyAlignment="1" applyProtection="1">
      <alignment horizontal="left"/>
      <protection/>
    </xf>
    <xf numFmtId="3" fontId="5" fillId="0" borderId="10" xfId="51" applyNumberFormat="1" applyFont="1" applyFill="1" applyBorder="1" applyAlignment="1" applyProtection="1">
      <alignment horizontal="left"/>
      <protection/>
    </xf>
    <xf numFmtId="0" fontId="7" fillId="0" borderId="0" xfId="51" applyFont="1" applyFill="1" applyBorder="1" applyAlignment="1" applyProtection="1">
      <alignment horizontal="left"/>
      <protection/>
    </xf>
    <xf numFmtId="0" fontId="5" fillId="0" borderId="11" xfId="51" applyFont="1" applyFill="1" applyBorder="1" applyAlignment="1" applyProtection="1">
      <alignment horizontal="left"/>
      <protection/>
    </xf>
    <xf numFmtId="0" fontId="5" fillId="0" borderId="0" xfId="51" applyFont="1" applyFill="1" applyBorder="1" applyAlignment="1" applyProtection="1">
      <alignment horizontal="left"/>
      <protection/>
    </xf>
    <xf numFmtId="0" fontId="6" fillId="0" borderId="11" xfId="51" applyFont="1" applyFill="1" applyBorder="1" applyAlignment="1" applyProtection="1">
      <alignment horizontal="left"/>
      <protection/>
    </xf>
    <xf numFmtId="0" fontId="6" fillId="0" borderId="0" xfId="51" applyFont="1" applyFill="1" applyBorder="1" applyAlignment="1" applyProtection="1">
      <alignment horizontal="left"/>
      <protection/>
    </xf>
    <xf numFmtId="0" fontId="6" fillId="0" borderId="10" xfId="51" applyFont="1" applyFill="1" applyBorder="1" applyAlignment="1" applyProtection="1">
      <alignment horizontal="left"/>
      <protection/>
    </xf>
    <xf numFmtId="0" fontId="2" fillId="0" borderId="0" xfId="0" applyFont="1" applyBorder="1" applyAlignment="1">
      <alignment/>
    </xf>
    <xf numFmtId="165" fontId="5" fillId="0" borderId="21" xfId="0" applyNumberFormat="1" applyFont="1" applyBorder="1" applyAlignment="1" applyProtection="1">
      <alignment horizontal="left"/>
      <protection/>
    </xf>
    <xf numFmtId="168" fontId="9" fillId="0" borderId="14" xfId="0" applyNumberFormat="1" applyFont="1" applyBorder="1" applyAlignment="1" applyProtection="1">
      <alignment/>
      <protection/>
    </xf>
    <xf numFmtId="0" fontId="2" fillId="0" borderId="0" xfId="0" applyFont="1" applyAlignment="1">
      <alignment/>
    </xf>
    <xf numFmtId="0" fontId="7" fillId="0" borderId="0" xfId="51" applyFont="1" applyFill="1" applyBorder="1" applyAlignment="1" applyProtection="1">
      <alignment horizontal="left"/>
      <protection/>
    </xf>
    <xf numFmtId="0" fontId="6" fillId="0" borderId="0" xfId="51" applyFont="1" applyFill="1" applyBorder="1" applyAlignment="1" applyProtection="1">
      <alignment horizontal="left"/>
      <protection/>
    </xf>
    <xf numFmtId="0" fontId="6" fillId="0" borderId="11" xfId="51" applyFont="1" applyFill="1" applyBorder="1" applyAlignment="1" applyProtection="1">
      <alignment horizontal="left"/>
      <protection/>
    </xf>
    <xf numFmtId="0" fontId="6" fillId="0" borderId="19" xfId="51" applyFont="1" applyFill="1" applyBorder="1" applyAlignment="1" applyProtection="1" quotePrefix="1">
      <alignment horizontal="left"/>
      <protection/>
    </xf>
    <xf numFmtId="0" fontId="2" fillId="0" borderId="11" xfId="0" applyFont="1" applyBorder="1" applyAlignment="1">
      <alignment/>
    </xf>
    <xf numFmtId="0" fontId="2" fillId="0" borderId="0" xfId="0" applyFont="1" applyBorder="1" applyAlignment="1">
      <alignment/>
    </xf>
    <xf numFmtId="165" fontId="7" fillId="0" borderId="0" xfId="51" applyNumberFormat="1" applyFont="1" applyFill="1" applyBorder="1" applyAlignment="1" applyProtection="1">
      <alignment horizontal="left"/>
      <protection/>
    </xf>
    <xf numFmtId="0" fontId="5" fillId="0" borderId="18" xfId="51" applyFont="1" applyFill="1" applyBorder="1" applyAlignment="1" applyProtection="1">
      <alignment horizontal="left"/>
      <protection/>
    </xf>
    <xf numFmtId="0" fontId="5" fillId="0" borderId="19" xfId="51" applyFont="1" applyFill="1" applyBorder="1" applyAlignment="1" applyProtection="1">
      <alignment horizontal="left"/>
      <protection/>
    </xf>
    <xf numFmtId="0" fontId="5" fillId="0" borderId="11" xfId="51" applyFont="1" applyFill="1" applyBorder="1" applyAlignment="1" applyProtection="1" quotePrefix="1">
      <alignment horizontal="left"/>
      <protection/>
    </xf>
    <xf numFmtId="0" fontId="5" fillId="0" borderId="0" xfId="51" applyFont="1" applyFill="1" applyBorder="1" applyAlignment="1" applyProtection="1" quotePrefix="1">
      <alignment horizontal="left"/>
      <protection/>
    </xf>
    <xf numFmtId="0" fontId="13" fillId="0" borderId="11" xfId="51" applyFont="1" applyFill="1" applyBorder="1" applyAlignment="1" applyProtection="1">
      <alignment horizontal="left"/>
      <protection/>
    </xf>
    <xf numFmtId="0" fontId="13" fillId="0" borderId="0" xfId="51" applyFont="1" applyFill="1" applyBorder="1" applyAlignment="1" applyProtection="1">
      <alignment horizontal="left"/>
      <protection/>
    </xf>
    <xf numFmtId="0" fontId="6" fillId="0" borderId="11" xfId="51" applyFont="1" applyFill="1" applyBorder="1" applyAlignment="1" applyProtection="1" quotePrefix="1">
      <alignment horizontal="left"/>
      <protection/>
    </xf>
    <xf numFmtId="0" fontId="6" fillId="0" borderId="0" xfId="51" applyFont="1" applyFill="1" applyBorder="1" applyAlignment="1" applyProtection="1" quotePrefix="1">
      <alignment horizontal="left"/>
      <protection/>
    </xf>
    <xf numFmtId="0" fontId="5" fillId="0" borderId="11" xfId="51" applyFont="1" applyFill="1" applyBorder="1" applyAlignment="1" applyProtection="1">
      <alignment horizontal="left"/>
      <protection/>
    </xf>
    <xf numFmtId="0" fontId="5" fillId="0" borderId="0" xfId="51" applyFont="1" applyFill="1" applyBorder="1" applyAlignment="1" applyProtection="1">
      <alignment horizontal="left"/>
      <protection/>
    </xf>
    <xf numFmtId="3" fontId="5" fillId="0" borderId="0" xfId="51" applyNumberFormat="1" applyFont="1" applyFill="1" applyBorder="1" applyAlignment="1" applyProtection="1">
      <alignment horizontal="left"/>
      <protection/>
    </xf>
    <xf numFmtId="3" fontId="5" fillId="0" borderId="10" xfId="51" applyNumberFormat="1" applyFont="1" applyFill="1" applyBorder="1" applyAlignment="1" applyProtection="1">
      <alignment horizontal="left"/>
      <protection/>
    </xf>
    <xf numFmtId="0" fontId="5" fillId="0" borderId="20" xfId="51" applyFont="1" applyFill="1" applyBorder="1" applyAlignment="1" applyProtection="1">
      <alignment horizontal="left"/>
      <protection/>
    </xf>
    <xf numFmtId="0" fontId="5" fillId="0" borderId="13" xfId="51" applyFont="1" applyFill="1" applyBorder="1" applyAlignment="1" applyProtection="1">
      <alignment horizontal="left"/>
      <protection/>
    </xf>
    <xf numFmtId="0" fontId="8" fillId="0" borderId="0" xfId="0" applyFont="1" applyAlignment="1" applyProtection="1">
      <alignment/>
      <protection/>
    </xf>
    <xf numFmtId="165" fontId="5" fillId="0" borderId="21" xfId="0" applyNumberFormat="1" applyFont="1" applyBorder="1" applyAlignment="1" applyProtection="1">
      <alignment horizontal="left"/>
      <protection/>
    </xf>
    <xf numFmtId="0" fontId="6" fillId="0" borderId="11" xfId="51" applyFont="1" applyFill="1" applyBorder="1" applyAlignment="1" applyProtection="1">
      <alignment horizontal="center"/>
      <protection/>
    </xf>
    <xf numFmtId="0" fontId="6" fillId="0" borderId="10" xfId="51" applyFont="1" applyFill="1" applyBorder="1" applyAlignment="1" applyProtection="1">
      <alignment horizontal="center"/>
      <protection/>
    </xf>
    <xf numFmtId="168" fontId="9" fillId="0" borderId="14" xfId="0" applyNumberFormat="1" applyFont="1" applyBorder="1" applyAlignment="1" applyProtection="1">
      <alignment/>
      <protection/>
    </xf>
    <xf numFmtId="0" fontId="31" fillId="33" borderId="0" xfId="51" applyNumberFormat="1" applyFont="1" applyFill="1" applyBorder="1" applyAlignment="1" applyProtection="1">
      <alignment horizontal="left"/>
      <protection locked="0"/>
    </xf>
    <xf numFmtId="0" fontId="2" fillId="0" borderId="0" xfId="0" applyFont="1" applyAlignment="1">
      <alignment/>
    </xf>
    <xf numFmtId="0" fontId="2" fillId="0" borderId="10" xfId="0" applyFont="1" applyBorder="1" applyAlignment="1">
      <alignment/>
    </xf>
    <xf numFmtId="3" fontId="92" fillId="0" borderId="0" xfId="0" applyNumberFormat="1" applyFont="1" applyAlignment="1">
      <alignment horizontal="left"/>
    </xf>
    <xf numFmtId="3" fontId="93" fillId="0" borderId="10" xfId="51" applyNumberFormat="1" applyFont="1" applyFill="1" applyBorder="1" applyAlignment="1" applyProtection="1">
      <alignment horizontal="left"/>
      <protection/>
    </xf>
    <xf numFmtId="0" fontId="94" fillId="0" borderId="0" xfId="0" applyFont="1" applyAlignment="1">
      <alignment/>
    </xf>
    <xf numFmtId="169" fontId="90" fillId="33" borderId="16" xfId="0" applyNumberFormat="1" applyFont="1" applyFill="1" applyBorder="1" applyAlignment="1" applyProtection="1">
      <alignment horizontal="right"/>
      <protection/>
    </xf>
    <xf numFmtId="169" fontId="94" fillId="0" borderId="16" xfId="0" applyNumberFormat="1" applyFont="1" applyFill="1" applyBorder="1" applyAlignment="1" applyProtection="1">
      <alignment horizontal="right"/>
      <protection/>
    </xf>
    <xf numFmtId="169" fontId="2" fillId="33" borderId="16" xfId="0" applyNumberFormat="1" applyFont="1" applyFill="1" applyBorder="1" applyAlignment="1" applyProtection="1">
      <alignment horizontal="right"/>
      <protection/>
    </xf>
    <xf numFmtId="169" fontId="2" fillId="0" borderId="16" xfId="0" applyNumberFormat="1" applyFont="1" applyBorder="1" applyAlignment="1" applyProtection="1">
      <alignment horizontal="right"/>
      <protection/>
    </xf>
    <xf numFmtId="0" fontId="50" fillId="0" borderId="0" xfId="51" applyFont="1" applyFill="1" applyBorder="1" applyAlignment="1" applyProtection="1">
      <alignment horizontal="left"/>
      <protection/>
    </xf>
    <xf numFmtId="0" fontId="51" fillId="0" borderId="0" xfId="51" applyFont="1" applyFill="1" applyBorder="1" applyAlignment="1" applyProtection="1">
      <alignment horizontal="left"/>
      <protection/>
    </xf>
    <xf numFmtId="0" fontId="52" fillId="0" borderId="0" xfId="51" applyFont="1" applyFill="1" applyBorder="1" applyAlignment="1" applyProtection="1">
      <alignment horizontal="left"/>
      <protection/>
    </xf>
    <xf numFmtId="0" fontId="2" fillId="0" borderId="0" xfId="0" applyFont="1" applyBorder="1" applyAlignment="1">
      <alignment/>
    </xf>
    <xf numFmtId="169" fontId="95" fillId="33" borderId="16" xfId="51" applyNumberFormat="1" applyFont="1" applyFill="1" applyBorder="1" applyAlignment="1" applyProtection="1">
      <alignment horizontal="right"/>
      <protection locked="0"/>
    </xf>
    <xf numFmtId="169" fontId="95" fillId="33" borderId="16" xfId="0" applyNumberFormat="1" applyFont="1" applyFill="1" applyBorder="1" applyAlignment="1" applyProtection="1">
      <alignment horizontal="right"/>
      <protection/>
    </xf>
    <xf numFmtId="169" fontId="95" fillId="0" borderId="16" xfId="0" applyNumberFormat="1" applyFont="1" applyBorder="1" applyAlignment="1" applyProtection="1">
      <alignment horizontal="right"/>
      <protection/>
    </xf>
    <xf numFmtId="0" fontId="2" fillId="0" borderId="0" xfId="0" applyFont="1" applyBorder="1" applyAlignment="1">
      <alignment vertical="top"/>
    </xf>
    <xf numFmtId="0" fontId="6" fillId="0" borderId="0" xfId="51" applyFont="1" applyFill="1" applyBorder="1" applyAlignment="1" applyProtection="1" quotePrefix="1">
      <alignment horizontal="left"/>
      <protection/>
    </xf>
    <xf numFmtId="0" fontId="22" fillId="0" borderId="0" xfId="0" applyFont="1" applyFill="1" applyAlignment="1" applyProtection="1">
      <alignment horizontal="left" vertical="center"/>
      <protection locked="0"/>
    </xf>
    <xf numFmtId="0" fontId="22" fillId="0" borderId="0" xfId="0" applyFont="1" applyFill="1" applyAlignment="1" applyProtection="1">
      <alignment horizontal="left"/>
      <protection locked="0"/>
    </xf>
    <xf numFmtId="0" fontId="22" fillId="0" borderId="0" xfId="0" applyFont="1" applyFill="1" applyAlignment="1" applyProtection="1">
      <alignment horizontal="center" vertical="center"/>
      <protection locked="0"/>
    </xf>
    <xf numFmtId="0" fontId="39" fillId="0" borderId="0" xfId="0" applyFont="1" applyFill="1" applyAlignment="1" applyProtection="1">
      <alignment horizontal="left"/>
      <protection locked="0"/>
    </xf>
    <xf numFmtId="0" fontId="6" fillId="0" borderId="15" xfId="51" applyFont="1" applyFill="1" applyBorder="1" applyAlignment="1" applyProtection="1">
      <alignment horizontal="center" textRotation="90"/>
      <protection/>
    </xf>
    <xf numFmtId="0" fontId="6" fillId="0" borderId="16" xfId="51" applyFont="1" applyFill="1" applyBorder="1" applyAlignment="1" applyProtection="1">
      <alignment horizontal="center" textRotation="90"/>
      <protection/>
    </xf>
    <xf numFmtId="0" fontId="6" fillId="0" borderId="17" xfId="51" applyFont="1" applyFill="1" applyBorder="1" applyAlignment="1" applyProtection="1">
      <alignment horizontal="center" textRotation="90"/>
      <protection/>
    </xf>
    <xf numFmtId="0" fontId="5" fillId="0" borderId="18" xfId="51" applyFont="1" applyFill="1" applyBorder="1" applyAlignment="1" applyProtection="1">
      <alignment horizontal="left"/>
      <protection/>
    </xf>
    <xf numFmtId="0" fontId="5" fillId="0" borderId="19" xfId="51" applyFont="1" applyFill="1" applyBorder="1" applyAlignment="1" applyProtection="1">
      <alignment horizontal="left"/>
      <protection/>
    </xf>
    <xf numFmtId="0" fontId="5" fillId="0" borderId="12" xfId="51" applyFont="1" applyFill="1" applyBorder="1" applyAlignment="1" applyProtection="1">
      <alignment horizontal="left"/>
      <protection/>
    </xf>
    <xf numFmtId="3" fontId="5" fillId="0" borderId="0" xfId="51" applyNumberFormat="1" applyFont="1" applyFill="1" applyBorder="1" applyAlignment="1" applyProtection="1">
      <alignment horizontal="left"/>
      <protection/>
    </xf>
    <xf numFmtId="3" fontId="5" fillId="0" borderId="10" xfId="51" applyNumberFormat="1" applyFont="1" applyFill="1" applyBorder="1" applyAlignment="1" applyProtection="1">
      <alignment horizontal="left"/>
      <protection/>
    </xf>
    <xf numFmtId="0" fontId="5" fillId="0" borderId="11" xfId="51" applyFont="1" applyFill="1" applyBorder="1" applyAlignment="1" applyProtection="1" quotePrefix="1">
      <alignment horizontal="left"/>
      <protection/>
    </xf>
    <xf numFmtId="0" fontId="5" fillId="0" borderId="0" xfId="51" applyFont="1" applyFill="1" applyBorder="1" applyAlignment="1" applyProtection="1" quotePrefix="1">
      <alignment horizontal="left"/>
      <protection/>
    </xf>
    <xf numFmtId="0" fontId="5" fillId="0" borderId="10" xfId="51" applyFont="1" applyFill="1" applyBorder="1" applyAlignment="1" applyProtection="1" quotePrefix="1">
      <alignment horizontal="left"/>
      <protection/>
    </xf>
    <xf numFmtId="0" fontId="7" fillId="0" borderId="11" xfId="51" applyFont="1" applyFill="1" applyBorder="1" applyAlignment="1" applyProtection="1">
      <alignment horizontal="left"/>
      <protection/>
    </xf>
    <xf numFmtId="0" fontId="7" fillId="0" borderId="0" xfId="51" applyFont="1" applyFill="1" applyBorder="1" applyAlignment="1" applyProtection="1">
      <alignment horizontal="left"/>
      <protection/>
    </xf>
    <xf numFmtId="0" fontId="7" fillId="0" borderId="10" xfId="51" applyFont="1" applyFill="1" applyBorder="1" applyAlignment="1" applyProtection="1">
      <alignment horizontal="left"/>
      <protection/>
    </xf>
    <xf numFmtId="0" fontId="5" fillId="0" borderId="20" xfId="51" applyFont="1" applyFill="1" applyBorder="1" applyAlignment="1" applyProtection="1">
      <alignment horizontal="left"/>
      <protection/>
    </xf>
    <xf numFmtId="0" fontId="5" fillId="0" borderId="13" xfId="51" applyFont="1" applyFill="1" applyBorder="1" applyAlignment="1" applyProtection="1">
      <alignment horizontal="left"/>
      <protection/>
    </xf>
    <xf numFmtId="0" fontId="5" fillId="0" borderId="14" xfId="51" applyFont="1" applyFill="1" applyBorder="1" applyAlignment="1" applyProtection="1">
      <alignment horizontal="left"/>
      <protection/>
    </xf>
    <xf numFmtId="0" fontId="5" fillId="0" borderId="11" xfId="51" applyFont="1" applyFill="1" applyBorder="1" applyAlignment="1" applyProtection="1">
      <alignment horizontal="left"/>
      <protection/>
    </xf>
    <xf numFmtId="0" fontId="5" fillId="0" borderId="0" xfId="51" applyFont="1" applyFill="1" applyBorder="1" applyAlignment="1" applyProtection="1">
      <alignment horizontal="left"/>
      <protection/>
    </xf>
    <xf numFmtId="0" fontId="5" fillId="0" borderId="10" xfId="51" applyFont="1" applyFill="1" applyBorder="1" applyAlignment="1" applyProtection="1">
      <alignment horizontal="left"/>
      <protection/>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12" xfId="0" applyFont="1" applyFill="1" applyBorder="1" applyAlignment="1">
      <alignment horizontal="center"/>
    </xf>
    <xf numFmtId="0" fontId="29" fillId="33" borderId="20" xfId="0" applyFont="1" applyFill="1" applyBorder="1" applyAlignment="1" applyProtection="1">
      <alignment horizontal="left"/>
      <protection locked="0"/>
    </xf>
    <xf numFmtId="0" fontId="29" fillId="33" borderId="13" xfId="0" applyFont="1" applyFill="1" applyBorder="1" applyAlignment="1" applyProtection="1">
      <alignment horizontal="left"/>
      <protection locked="0"/>
    </xf>
    <xf numFmtId="0" fontId="29" fillId="33" borderId="14" xfId="0" applyFont="1" applyFill="1" applyBorder="1" applyAlignment="1" applyProtection="1">
      <alignment horizontal="left"/>
      <protection locked="0"/>
    </xf>
    <xf numFmtId="0" fontId="29" fillId="33" borderId="11" xfId="0"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0" fontId="29" fillId="33" borderId="10" xfId="0" applyFont="1" applyFill="1" applyBorder="1" applyAlignment="1" applyProtection="1">
      <alignment horizontal="left"/>
      <protection locked="0"/>
    </xf>
    <xf numFmtId="0" fontId="6" fillId="0" borderId="11" xfId="51" applyFont="1" applyFill="1" applyBorder="1" applyAlignment="1" applyProtection="1">
      <alignment horizontal="left"/>
      <protection/>
    </xf>
    <xf numFmtId="0" fontId="6" fillId="0" borderId="0" xfId="51" applyFont="1" applyFill="1" applyBorder="1" applyAlignment="1" applyProtection="1">
      <alignment horizontal="left"/>
      <protection/>
    </xf>
    <xf numFmtId="0" fontId="6" fillId="0" borderId="10" xfId="51" applyFont="1" applyFill="1" applyBorder="1" applyAlignment="1" applyProtection="1">
      <alignment horizontal="left"/>
      <protection/>
    </xf>
    <xf numFmtId="0" fontId="6" fillId="0" borderId="11" xfId="51" applyFont="1" applyFill="1" applyBorder="1" applyAlignment="1" applyProtection="1" quotePrefix="1">
      <alignment horizontal="left"/>
      <protection/>
    </xf>
    <xf numFmtId="0" fontId="6" fillId="0" borderId="0" xfId="51" applyFont="1" applyFill="1" applyBorder="1" applyAlignment="1" applyProtection="1" quotePrefix="1">
      <alignment horizontal="left"/>
      <protection/>
    </xf>
    <xf numFmtId="0" fontId="6" fillId="0" borderId="10" xfId="51" applyFont="1" applyFill="1" applyBorder="1" applyAlignment="1" applyProtection="1" quotePrefix="1">
      <alignment horizontal="left"/>
      <protection/>
    </xf>
    <xf numFmtId="0" fontId="6" fillId="0" borderId="18" xfId="51" applyFont="1" applyFill="1" applyBorder="1" applyAlignment="1" applyProtection="1" quotePrefix="1">
      <alignment horizontal="left"/>
      <protection/>
    </xf>
    <xf numFmtId="0" fontId="6" fillId="0" borderId="19" xfId="51" applyFont="1" applyFill="1" applyBorder="1" applyAlignment="1" applyProtection="1" quotePrefix="1">
      <alignment horizontal="left"/>
      <protection/>
    </xf>
    <xf numFmtId="0" fontId="6" fillId="0" borderId="12" xfId="51" applyFont="1" applyFill="1" applyBorder="1" applyAlignment="1" applyProtection="1" quotePrefix="1">
      <alignment horizontal="left"/>
      <protection/>
    </xf>
    <xf numFmtId="0" fontId="2" fillId="0" borderId="11" xfId="0" applyFont="1" applyBorder="1" applyAlignment="1">
      <alignment/>
    </xf>
    <xf numFmtId="0" fontId="2" fillId="0" borderId="0" xfId="0" applyFont="1" applyBorder="1" applyAlignment="1">
      <alignment/>
    </xf>
    <xf numFmtId="165" fontId="7" fillId="0" borderId="0" xfId="51" applyNumberFormat="1" applyFont="1" applyFill="1" applyBorder="1" applyAlignment="1" applyProtection="1">
      <alignment horizontal="left"/>
      <protection/>
    </xf>
    <xf numFmtId="165" fontId="6" fillId="0" borderId="10" xfId="51" applyNumberFormat="1" applyFont="1" applyFill="1" applyBorder="1" applyAlignment="1" applyProtection="1">
      <alignment horizontal="left"/>
      <protection/>
    </xf>
    <xf numFmtId="0" fontId="6" fillId="0" borderId="20" xfId="51" applyFont="1" applyFill="1" applyBorder="1" applyAlignment="1" applyProtection="1" quotePrefix="1">
      <alignment horizontal="left"/>
      <protection/>
    </xf>
    <xf numFmtId="0" fontId="6" fillId="0" borderId="13" xfId="51" applyFont="1" applyFill="1" applyBorder="1" applyAlignment="1" applyProtection="1" quotePrefix="1">
      <alignment horizontal="left"/>
      <protection/>
    </xf>
    <xf numFmtId="0" fontId="6" fillId="0" borderId="14" xfId="51" applyFont="1" applyFill="1" applyBorder="1" applyAlignment="1" applyProtection="1" quotePrefix="1">
      <alignment horizontal="left"/>
      <protection/>
    </xf>
    <xf numFmtId="0" fontId="13" fillId="0" borderId="11" xfId="51" applyFont="1" applyFill="1" applyBorder="1" applyAlignment="1" applyProtection="1">
      <alignment horizontal="left"/>
      <protection/>
    </xf>
    <xf numFmtId="0" fontId="13" fillId="0" borderId="0" xfId="51" applyFont="1" applyFill="1" applyBorder="1" applyAlignment="1" applyProtection="1">
      <alignment horizontal="left"/>
      <protection/>
    </xf>
    <xf numFmtId="0" fontId="13" fillId="0" borderId="10" xfId="51" applyFont="1" applyFill="1" applyBorder="1" applyAlignment="1" applyProtection="1">
      <alignment horizontal="left"/>
      <protection/>
    </xf>
    <xf numFmtId="0" fontId="8" fillId="0" borderId="0" xfId="51" applyFont="1" applyFill="1" applyBorder="1" applyAlignment="1" applyProtection="1">
      <alignment horizontal="left"/>
      <protection/>
    </xf>
    <xf numFmtId="0" fontId="8" fillId="0" borderId="10" xfId="51" applyFont="1" applyFill="1" applyBorder="1" applyAlignment="1" applyProtection="1">
      <alignment horizontal="left"/>
      <protection/>
    </xf>
    <xf numFmtId="0" fontId="93" fillId="0" borderId="11" xfId="51" applyFont="1" applyFill="1" applyBorder="1" applyAlignment="1" applyProtection="1">
      <alignment horizontal="left"/>
      <protection/>
    </xf>
    <xf numFmtId="0" fontId="93" fillId="0" borderId="0" xfId="51" applyFont="1" applyFill="1" applyBorder="1" applyAlignment="1" applyProtection="1">
      <alignment horizontal="left"/>
      <protection/>
    </xf>
    <xf numFmtId="165" fontId="96" fillId="0" borderId="0" xfId="51" applyNumberFormat="1" applyFont="1" applyFill="1" applyBorder="1" applyAlignment="1" applyProtection="1">
      <alignment horizontal="left"/>
      <protection/>
    </xf>
    <xf numFmtId="165" fontId="93" fillId="0" borderId="10" xfId="51" applyNumberFormat="1" applyFont="1" applyFill="1" applyBorder="1" applyAlignment="1" applyProtection="1">
      <alignment horizontal="left"/>
      <protection/>
    </xf>
    <xf numFmtId="3" fontId="5" fillId="0" borderId="15" xfId="0" applyNumberFormat="1" applyFont="1" applyBorder="1" applyAlignment="1" applyProtection="1">
      <alignment horizontal="center" textRotation="90"/>
      <protection/>
    </xf>
    <xf numFmtId="3" fontId="5" fillId="0" borderId="16" xfId="0" applyNumberFormat="1" applyFont="1" applyBorder="1" applyAlignment="1" applyProtection="1">
      <alignment horizontal="center" textRotation="90"/>
      <protection/>
    </xf>
    <xf numFmtId="3" fontId="5" fillId="0" borderId="17" xfId="0" applyNumberFormat="1" applyFont="1" applyBorder="1" applyAlignment="1" applyProtection="1">
      <alignment horizontal="center" textRotation="90"/>
      <protection/>
    </xf>
    <xf numFmtId="0" fontId="31" fillId="33" borderId="11" xfId="51" applyFont="1" applyFill="1" applyBorder="1" applyAlignment="1" applyProtection="1">
      <alignment horizontal="left"/>
      <protection locked="0"/>
    </xf>
    <xf numFmtId="0" fontId="31" fillId="33" borderId="0" xfId="51" applyFont="1" applyFill="1" applyBorder="1" applyAlignment="1" applyProtection="1">
      <alignment horizontal="left"/>
      <protection locked="0"/>
    </xf>
    <xf numFmtId="0" fontId="31" fillId="33" borderId="10" xfId="51" applyFont="1" applyFill="1" applyBorder="1" applyAlignment="1" applyProtection="1">
      <alignment horizontal="left"/>
      <protection locked="0"/>
    </xf>
    <xf numFmtId="0" fontId="21" fillId="33" borderId="20" xfId="0" applyFont="1" applyFill="1" applyBorder="1" applyAlignment="1" applyProtection="1">
      <alignment horizontal="left"/>
      <protection locked="0"/>
    </xf>
    <xf numFmtId="0" fontId="21" fillId="33" borderId="13" xfId="0" applyFont="1" applyFill="1" applyBorder="1" applyAlignment="1" applyProtection="1">
      <alignment horizontal="left"/>
      <protection locked="0"/>
    </xf>
    <xf numFmtId="0" fontId="21" fillId="33" borderId="14" xfId="0" applyFont="1" applyFill="1" applyBorder="1" applyAlignment="1" applyProtection="1">
      <alignment horizontal="left"/>
      <protection locked="0"/>
    </xf>
    <xf numFmtId="0" fontId="21" fillId="33" borderId="11"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21" fillId="33" borderId="10" xfId="0" applyFont="1" applyFill="1" applyBorder="1" applyAlignment="1" applyProtection="1">
      <alignment horizontal="left"/>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3" fontId="9" fillId="0" borderId="15" xfId="0" applyNumberFormat="1" applyFont="1" applyBorder="1" applyAlignment="1" applyProtection="1">
      <alignment horizontal="center" textRotation="90"/>
      <protection/>
    </xf>
    <xf numFmtId="3" fontId="9" fillId="0" borderId="16" xfId="0" applyNumberFormat="1" applyFont="1" applyBorder="1" applyAlignment="1" applyProtection="1">
      <alignment horizontal="center" textRotation="90"/>
      <protection/>
    </xf>
    <xf numFmtId="3" fontId="9" fillId="0" borderId="17" xfId="0" applyNumberFormat="1" applyFont="1" applyBorder="1" applyAlignment="1" applyProtection="1">
      <alignment horizontal="center" textRotation="90"/>
      <protection/>
    </xf>
    <xf numFmtId="165" fontId="7" fillId="0" borderId="10" xfId="51" applyNumberFormat="1" applyFont="1" applyFill="1" applyBorder="1" applyAlignment="1" applyProtection="1">
      <alignment horizontal="left"/>
      <protection/>
    </xf>
    <xf numFmtId="0" fontId="8" fillId="0" borderId="0" xfId="0" applyFont="1" applyAlignment="1" applyProtection="1">
      <alignment/>
      <protection/>
    </xf>
    <xf numFmtId="0" fontId="8" fillId="0" borderId="10" xfId="0" applyFont="1" applyBorder="1" applyAlignment="1" applyProtection="1">
      <alignment/>
      <protection/>
    </xf>
    <xf numFmtId="0" fontId="5" fillId="33" borderId="11" xfId="51" applyFont="1" applyFill="1" applyBorder="1" applyAlignment="1" applyProtection="1">
      <alignment horizontal="left"/>
      <protection locked="0"/>
    </xf>
    <xf numFmtId="0" fontId="5" fillId="33" borderId="0" xfId="51" applyFont="1" applyFill="1" applyBorder="1" applyAlignment="1" applyProtection="1">
      <alignment horizontal="left"/>
      <protection locked="0"/>
    </xf>
    <xf numFmtId="4" fontId="4" fillId="0" borderId="0" xfId="0" applyNumberFormat="1" applyFont="1" applyAlignment="1">
      <alignment horizontal="left" wrapText="1"/>
    </xf>
    <xf numFmtId="0" fontId="6" fillId="0" borderId="11" xfId="51" applyFont="1" applyFill="1" applyBorder="1" applyAlignment="1" applyProtection="1">
      <alignment horizontal="center"/>
      <protection/>
    </xf>
    <xf numFmtId="0" fontId="6" fillId="0" borderId="10" xfId="51" applyFont="1" applyFill="1" applyBorder="1" applyAlignment="1" applyProtection="1">
      <alignment horizontal="center"/>
      <protection/>
    </xf>
    <xf numFmtId="3" fontId="5" fillId="0" borderId="18" xfId="51" applyNumberFormat="1" applyFont="1" applyFill="1" applyBorder="1" applyAlignment="1" applyProtection="1">
      <alignment horizontal="right"/>
      <protection/>
    </xf>
    <xf numFmtId="3" fontId="5" fillId="0" borderId="12" xfId="51" applyNumberFormat="1" applyFont="1" applyFill="1" applyBorder="1" applyAlignment="1" applyProtection="1">
      <alignment horizontal="right"/>
      <protection/>
    </xf>
    <xf numFmtId="0" fontId="31" fillId="33" borderId="0" xfId="51" applyNumberFormat="1" applyFont="1" applyFill="1" applyBorder="1" applyAlignment="1" applyProtection="1">
      <alignment horizontal="left"/>
      <protection locked="0"/>
    </xf>
    <xf numFmtId="0" fontId="5" fillId="0" borderId="16" xfId="0" applyFont="1" applyFill="1" applyBorder="1" applyAlignment="1" applyProtection="1">
      <alignment horizontal="right"/>
      <protection/>
    </xf>
    <xf numFmtId="0" fontId="5" fillId="0" borderId="10" xfId="0" applyFont="1" applyFill="1" applyBorder="1" applyAlignment="1" applyProtection="1">
      <alignment horizontal="right"/>
      <protection/>
    </xf>
    <xf numFmtId="0" fontId="6" fillId="0" borderId="21" xfId="51" applyFont="1" applyFill="1" applyBorder="1" applyAlignment="1" applyProtection="1">
      <alignment horizontal="center"/>
      <protection/>
    </xf>
    <xf numFmtId="3" fontId="5" fillId="0" borderId="11" xfId="51" applyNumberFormat="1" applyFont="1" applyFill="1" applyBorder="1" applyAlignment="1" applyProtection="1">
      <alignment horizontal="right"/>
      <protection/>
    </xf>
    <xf numFmtId="3" fontId="5" fillId="0" borderId="10" xfId="51" applyNumberFormat="1" applyFont="1" applyFill="1" applyBorder="1" applyAlignment="1" applyProtection="1">
      <alignment horizontal="right"/>
      <protection/>
    </xf>
    <xf numFmtId="0" fontId="6" fillId="0" borderId="18" xfId="51" applyFont="1" applyFill="1" applyBorder="1" applyAlignment="1" applyProtection="1">
      <alignment horizontal="center"/>
      <protection/>
    </xf>
    <xf numFmtId="0" fontId="6" fillId="0" borderId="12" xfId="51" applyFont="1" applyFill="1" applyBorder="1" applyAlignment="1" applyProtection="1">
      <alignment horizontal="center"/>
      <protection/>
    </xf>
    <xf numFmtId="0" fontId="6" fillId="0" borderId="0" xfId="51" applyFont="1" applyFill="1" applyBorder="1" applyAlignment="1" applyProtection="1">
      <alignment horizontal="center"/>
      <protection/>
    </xf>
    <xf numFmtId="0" fontId="6" fillId="0" borderId="20" xfId="51" applyFont="1" applyFill="1" applyBorder="1" applyAlignment="1" applyProtection="1">
      <alignment horizontal="center"/>
      <protection/>
    </xf>
    <xf numFmtId="0" fontId="6" fillId="0" borderId="14" xfId="51" applyFont="1" applyFill="1" applyBorder="1" applyAlignment="1" applyProtection="1">
      <alignment horizontal="center"/>
      <protection/>
    </xf>
    <xf numFmtId="0" fontId="31" fillId="33" borderId="11" xfId="51" applyNumberFormat="1" applyFont="1" applyFill="1" applyBorder="1" applyAlignment="1" applyProtection="1">
      <alignment horizontal="left"/>
      <protection locked="0"/>
    </xf>
    <xf numFmtId="0" fontId="5" fillId="0" borderId="17" xfId="0" applyFont="1" applyFill="1" applyBorder="1" applyAlignment="1" applyProtection="1">
      <alignment horizontal="right"/>
      <protection/>
    </xf>
    <xf numFmtId="0" fontId="5" fillId="0" borderId="12" xfId="0" applyFont="1" applyFill="1" applyBorder="1" applyAlignment="1" applyProtection="1">
      <alignment horizontal="right"/>
      <protection/>
    </xf>
    <xf numFmtId="165" fontId="5" fillId="0" borderId="23" xfId="0" applyNumberFormat="1" applyFont="1" applyBorder="1" applyAlignment="1" applyProtection="1">
      <alignment horizontal="left"/>
      <protection/>
    </xf>
    <xf numFmtId="165" fontId="5" fillId="0" borderId="22" xfId="0" applyNumberFormat="1" applyFont="1" applyBorder="1" applyAlignment="1" applyProtection="1">
      <alignment horizontal="left"/>
      <protection/>
    </xf>
    <xf numFmtId="165" fontId="5" fillId="0" borderId="21" xfId="0" applyNumberFormat="1" applyFont="1" applyBorder="1" applyAlignment="1" applyProtection="1">
      <alignment horizontal="left"/>
      <protection/>
    </xf>
    <xf numFmtId="168" fontId="9" fillId="0" borderId="20" xfId="0" applyNumberFormat="1" applyFont="1" applyBorder="1" applyAlignment="1" applyProtection="1">
      <alignment/>
      <protection/>
    </xf>
    <xf numFmtId="168" fontId="9" fillId="0" borderId="14" xfId="0" applyNumberFormat="1" applyFont="1" applyBorder="1" applyAlignment="1" applyProtection="1">
      <alignment/>
      <protection/>
    </xf>
    <xf numFmtId="0" fontId="5" fillId="0" borderId="20" xfId="0" applyFont="1" applyBorder="1" applyAlignment="1" applyProtection="1">
      <alignment horizontal="center" textRotation="90"/>
      <protection/>
    </xf>
    <xf numFmtId="0" fontId="5" fillId="0" borderId="14" xfId="0" applyFont="1" applyBorder="1" applyAlignment="1" applyProtection="1">
      <alignment horizontal="center" textRotation="90"/>
      <protection/>
    </xf>
    <xf numFmtId="0" fontId="5" fillId="0" borderId="11" xfId="0" applyFont="1" applyBorder="1" applyAlignment="1" applyProtection="1">
      <alignment horizontal="center" textRotation="90"/>
      <protection/>
    </xf>
    <xf numFmtId="0" fontId="5" fillId="0" borderId="10" xfId="0" applyFont="1" applyBorder="1" applyAlignment="1" applyProtection="1">
      <alignment horizontal="center" textRotation="90"/>
      <protection/>
    </xf>
    <xf numFmtId="0" fontId="5" fillId="0" borderId="18" xfId="0" applyFont="1" applyBorder="1" applyAlignment="1" applyProtection="1">
      <alignment horizontal="center" textRotation="90"/>
      <protection/>
    </xf>
    <xf numFmtId="0" fontId="5" fillId="0" borderId="12" xfId="0" applyFont="1" applyBorder="1" applyAlignment="1" applyProtection="1">
      <alignment horizontal="center" textRotation="90"/>
      <protection/>
    </xf>
    <xf numFmtId="0" fontId="33" fillId="0" borderId="11" xfId="51" applyFont="1" applyFill="1" applyBorder="1" applyAlignment="1" applyProtection="1">
      <alignment horizontal="left"/>
      <protection/>
    </xf>
    <xf numFmtId="0" fontId="33" fillId="0" borderId="0" xfId="51" applyFont="1" applyFill="1" applyBorder="1" applyAlignment="1" applyProtection="1">
      <alignment horizontal="left"/>
      <protection/>
    </xf>
    <xf numFmtId="0" fontId="33" fillId="0" borderId="18" xfId="51" applyFont="1" applyFill="1" applyBorder="1" applyAlignment="1" applyProtection="1">
      <alignment horizontal="left"/>
      <protection/>
    </xf>
    <xf numFmtId="0" fontId="33" fillId="0" borderId="19" xfId="51" applyFont="1" applyFill="1" applyBorder="1" applyAlignment="1" applyProtection="1">
      <alignment horizontal="left"/>
      <protection/>
    </xf>
    <xf numFmtId="0" fontId="2" fillId="0" borderId="0" xfId="0" applyFont="1" applyAlignment="1">
      <alignment/>
    </xf>
    <xf numFmtId="0" fontId="2" fillId="0" borderId="11" xfId="0" applyFont="1" applyBorder="1" applyAlignment="1">
      <alignment wrapText="1"/>
    </xf>
    <xf numFmtId="0" fontId="2" fillId="0" borderId="0" xfId="0" applyFont="1" applyBorder="1" applyAlignment="1">
      <alignment wrapText="1"/>
    </xf>
    <xf numFmtId="165" fontId="25" fillId="33" borderId="11" xfId="51" applyNumberFormat="1" applyFont="1" applyFill="1" applyBorder="1" applyAlignment="1" applyProtection="1">
      <alignment horizontal="right"/>
      <protection/>
    </xf>
    <xf numFmtId="165" fontId="25" fillId="33" borderId="10" xfId="51" applyNumberFormat="1" applyFont="1" applyFill="1" applyBorder="1" applyAlignment="1" applyProtection="1">
      <alignment horizontal="right"/>
      <protection/>
    </xf>
    <xf numFmtId="0" fontId="17" fillId="33" borderId="11" xfId="51" applyFont="1" applyFill="1" applyBorder="1" applyAlignment="1" applyProtection="1">
      <alignment horizontal="left"/>
      <protection locked="0"/>
    </xf>
    <xf numFmtId="0" fontId="23" fillId="33" borderId="0" xfId="51" applyFont="1" applyFill="1" applyBorder="1" applyAlignment="1" applyProtection="1">
      <alignment horizontal="left"/>
      <protection locked="0"/>
    </xf>
    <xf numFmtId="165" fontId="4" fillId="0" borderId="0" xfId="0" applyNumberFormat="1" applyFont="1" applyFill="1" applyBorder="1" applyAlignment="1" applyProtection="1">
      <alignment/>
      <protection/>
    </xf>
    <xf numFmtId="165" fontId="16" fillId="33" borderId="11" xfId="51" applyNumberFormat="1" applyFont="1" applyFill="1" applyBorder="1" applyAlignment="1" applyProtection="1">
      <alignment horizontal="right"/>
      <protection/>
    </xf>
    <xf numFmtId="165" fontId="16" fillId="33" borderId="10" xfId="51" applyNumberFormat="1" applyFont="1" applyFill="1" applyBorder="1" applyAlignment="1" applyProtection="1">
      <alignment horizontal="right"/>
      <protection/>
    </xf>
    <xf numFmtId="165" fontId="11" fillId="0" borderId="18" xfId="51" applyNumberFormat="1" applyFont="1" applyFill="1" applyBorder="1" applyAlignment="1" applyProtection="1" quotePrefix="1">
      <alignment horizontal="right"/>
      <protection/>
    </xf>
    <xf numFmtId="165" fontId="11" fillId="0" borderId="12" xfId="51" applyNumberFormat="1" applyFont="1" applyFill="1" applyBorder="1" applyAlignment="1" applyProtection="1">
      <alignment horizontal="right"/>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0" fillId="33" borderId="20" xfId="0" applyFont="1" applyFill="1" applyBorder="1" applyAlignment="1" applyProtection="1">
      <alignment horizontal="left"/>
      <protection locked="0"/>
    </xf>
    <xf numFmtId="0" fontId="20" fillId="33" borderId="13" xfId="0" applyFont="1" applyFill="1" applyBorder="1" applyAlignment="1" applyProtection="1">
      <alignment horizontal="left"/>
      <protection locked="0"/>
    </xf>
    <xf numFmtId="0" fontId="20" fillId="33" borderId="14" xfId="0" applyFont="1" applyFill="1" applyBorder="1" applyAlignment="1" applyProtection="1">
      <alignment horizontal="left"/>
      <protection locked="0"/>
    </xf>
    <xf numFmtId="0" fontId="20" fillId="33" borderId="11" xfId="0" applyFont="1" applyFill="1" applyBorder="1" applyAlignment="1" applyProtection="1">
      <alignment horizontal="left"/>
      <protection locked="0"/>
    </xf>
    <xf numFmtId="0" fontId="20" fillId="33" borderId="0" xfId="0" applyFont="1" applyFill="1" applyBorder="1" applyAlignment="1" applyProtection="1">
      <alignment horizontal="left"/>
      <protection locked="0"/>
    </xf>
    <xf numFmtId="0" fontId="20" fillId="33" borderId="10" xfId="0" applyFont="1" applyFill="1" applyBorder="1" applyAlignment="1" applyProtection="1">
      <alignment horizontal="left"/>
      <protection locked="0"/>
    </xf>
    <xf numFmtId="0" fontId="97" fillId="33" borderId="20" xfId="0" applyFont="1" applyFill="1" applyBorder="1" applyAlignment="1" applyProtection="1">
      <alignment horizontal="left"/>
      <protection locked="0"/>
    </xf>
    <xf numFmtId="0" fontId="97" fillId="33" borderId="13" xfId="0" applyFont="1" applyFill="1" applyBorder="1" applyAlignment="1" applyProtection="1">
      <alignment horizontal="left"/>
      <protection locked="0"/>
    </xf>
    <xf numFmtId="0" fontId="97" fillId="33" borderId="14" xfId="0" applyFont="1" applyFill="1" applyBorder="1" applyAlignment="1" applyProtection="1">
      <alignment horizontal="left"/>
      <protection locked="0"/>
    </xf>
    <xf numFmtId="0" fontId="97" fillId="33" borderId="11" xfId="0" applyFont="1" applyFill="1" applyBorder="1" applyAlignment="1" applyProtection="1">
      <alignment horizontal="left"/>
      <protection locked="0"/>
    </xf>
    <xf numFmtId="0" fontId="97" fillId="33" borderId="0" xfId="0" applyFont="1" applyFill="1" applyBorder="1" applyAlignment="1" applyProtection="1">
      <alignment horizontal="left"/>
      <protection locked="0"/>
    </xf>
    <xf numFmtId="0" fontId="97" fillId="33" borderId="10" xfId="0" applyFont="1" applyFill="1" applyBorder="1" applyAlignment="1" applyProtection="1">
      <alignment horizontal="left"/>
      <protection locked="0"/>
    </xf>
    <xf numFmtId="0" fontId="98" fillId="30" borderId="0" xfId="0" applyFont="1" applyFill="1" applyAlignment="1">
      <alignment horizontal="left" vertical="top" wrapText="1"/>
    </xf>
    <xf numFmtId="0" fontId="0" fillId="33" borderId="18" xfId="0" applyFont="1" applyFill="1" applyBorder="1" applyAlignment="1">
      <alignment horizontal="center"/>
    </xf>
    <xf numFmtId="0" fontId="0" fillId="33" borderId="19" xfId="0" applyFont="1" applyFill="1" applyBorder="1" applyAlignment="1">
      <alignment horizontal="center"/>
    </xf>
    <xf numFmtId="0" fontId="0" fillId="33" borderId="12"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Preis De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9</xdr:col>
      <xdr:colOff>285750</xdr:colOff>
      <xdr:row>58</xdr:row>
      <xdr:rowOff>28575</xdr:rowOff>
    </xdr:to>
    <xdr:sp>
      <xdr:nvSpPr>
        <xdr:cNvPr id="1" name="Text Box 23"/>
        <xdr:cNvSpPr txBox="1">
          <a:spLocks noChangeArrowheads="1"/>
        </xdr:cNvSpPr>
      </xdr:nvSpPr>
      <xdr:spPr>
        <a:xfrm>
          <a:off x="0" y="6600825"/>
          <a:ext cx="4819650"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7</xdr:col>
      <xdr:colOff>47625</xdr:colOff>
      <xdr:row>42</xdr:row>
      <xdr:rowOff>76200</xdr:rowOff>
    </xdr:from>
    <xdr:to>
      <xdr:col>11</xdr:col>
      <xdr:colOff>390525</xdr:colOff>
      <xdr:row>43</xdr:row>
      <xdr:rowOff>114300</xdr:rowOff>
    </xdr:to>
    <xdr:sp>
      <xdr:nvSpPr>
        <xdr:cNvPr id="2" name="Text Box 27"/>
        <xdr:cNvSpPr txBox="1">
          <a:spLocks noChangeArrowheads="1"/>
        </xdr:cNvSpPr>
      </xdr:nvSpPr>
      <xdr:spPr>
        <a:xfrm>
          <a:off x="3524250" y="5314950"/>
          <a:ext cx="23526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&gt; </a:t>
          </a:r>
          <a:r>
            <a:rPr lang="en-US" cap="none" sz="700" b="1" i="0" u="none" baseline="0">
              <a:solidFill>
                <a:srgbClr val="000000"/>
              </a:solidFill>
              <a:latin typeface="Arial"/>
              <a:ea typeface="Arial"/>
              <a:cs typeface="Arial"/>
            </a:rPr>
            <a:t>Saftmenge vor allfälliger Aromagewinnung</a:t>
          </a:r>
          <a:r>
            <a:rPr lang="en-US" cap="none" sz="700" b="0" i="0" u="none" baseline="0">
              <a:solidFill>
                <a:srgbClr val="000000"/>
              </a:solidFill>
              <a:latin typeface="Arial"/>
              <a:ea typeface="Arial"/>
              <a:cs typeface="Arial"/>
            </a:rPr>
            <a:t>
</a:t>
          </a:r>
        </a:p>
      </xdr:txBody>
    </xdr:sp>
    <xdr:clientData/>
  </xdr:twoCellAnchor>
  <xdr:twoCellAnchor>
    <xdr:from>
      <xdr:col>7</xdr:col>
      <xdr:colOff>66675</xdr:colOff>
      <xdr:row>41</xdr:row>
      <xdr:rowOff>95250</xdr:rowOff>
    </xdr:from>
    <xdr:to>
      <xdr:col>7</xdr:col>
      <xdr:colOff>66675</xdr:colOff>
      <xdr:row>44</xdr:row>
      <xdr:rowOff>57150</xdr:rowOff>
    </xdr:to>
    <xdr:sp>
      <xdr:nvSpPr>
        <xdr:cNvPr id="3" name="Line 28"/>
        <xdr:cNvSpPr>
          <a:spLocks/>
        </xdr:cNvSpPr>
      </xdr:nvSpPr>
      <xdr:spPr>
        <a:xfrm>
          <a:off x="3543300" y="51911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95250</xdr:rowOff>
    </xdr:from>
    <xdr:to>
      <xdr:col>7</xdr:col>
      <xdr:colOff>57150</xdr:colOff>
      <xdr:row>41</xdr:row>
      <xdr:rowOff>95250</xdr:rowOff>
    </xdr:to>
    <xdr:sp>
      <xdr:nvSpPr>
        <xdr:cNvPr id="4" name="Line 30"/>
        <xdr:cNvSpPr>
          <a:spLocks/>
        </xdr:cNvSpPr>
      </xdr:nvSpPr>
      <xdr:spPr>
        <a:xfrm>
          <a:off x="3476625" y="51911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44</xdr:row>
      <xdr:rowOff>57150</xdr:rowOff>
    </xdr:from>
    <xdr:to>
      <xdr:col>7</xdr:col>
      <xdr:colOff>66675</xdr:colOff>
      <xdr:row>44</xdr:row>
      <xdr:rowOff>57150</xdr:rowOff>
    </xdr:to>
    <xdr:sp>
      <xdr:nvSpPr>
        <xdr:cNvPr id="5" name="Line 34"/>
        <xdr:cNvSpPr>
          <a:spLocks/>
        </xdr:cNvSpPr>
      </xdr:nvSpPr>
      <xdr:spPr>
        <a:xfrm>
          <a:off x="3486150" y="5581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55</xdr:row>
      <xdr:rowOff>19050</xdr:rowOff>
    </xdr:from>
    <xdr:to>
      <xdr:col>20</xdr:col>
      <xdr:colOff>19050</xdr:colOff>
      <xdr:row>58</xdr:row>
      <xdr:rowOff>9525</xdr:rowOff>
    </xdr:to>
    <xdr:sp>
      <xdr:nvSpPr>
        <xdr:cNvPr id="6" name="Text Box 60" descr="Textfeld:  &#10;.....................................................................................                              .........................................................................................................&#10;Ort und D"/>
        <xdr:cNvSpPr txBox="1">
          <a:spLocks noChangeArrowheads="1"/>
        </xdr:cNvSpPr>
      </xdr:nvSpPr>
      <xdr:spPr>
        <a:xfrm>
          <a:off x="5486400" y="6591300"/>
          <a:ext cx="4305300"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11</xdr:col>
      <xdr:colOff>0</xdr:colOff>
      <xdr:row>55</xdr:row>
      <xdr:rowOff>47625</xdr:rowOff>
    </xdr:from>
    <xdr:to>
      <xdr:col>15</xdr:col>
      <xdr:colOff>200025</xdr:colOff>
      <xdr:row>56</xdr:row>
      <xdr:rowOff>76200</xdr:rowOff>
    </xdr:to>
    <xdr:sp fLocksText="0">
      <xdr:nvSpPr>
        <xdr:cNvPr id="7" name="Text Box 61"/>
        <xdr:cNvSpPr txBox="1">
          <a:spLocks noChangeArrowheads="1"/>
        </xdr:cNvSpPr>
      </xdr:nvSpPr>
      <xdr:spPr>
        <a:xfrm>
          <a:off x="5486400" y="6619875"/>
          <a:ext cx="210502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55</xdr:row>
      <xdr:rowOff>57150</xdr:rowOff>
    </xdr:from>
    <xdr:to>
      <xdr:col>19</xdr:col>
      <xdr:colOff>352425</xdr:colOff>
      <xdr:row>56</xdr:row>
      <xdr:rowOff>85725</xdr:rowOff>
    </xdr:to>
    <xdr:sp fLocksText="0">
      <xdr:nvSpPr>
        <xdr:cNvPr id="8" name="Text Box 62"/>
        <xdr:cNvSpPr txBox="1">
          <a:spLocks noChangeArrowheads="1"/>
        </xdr:cNvSpPr>
      </xdr:nvSpPr>
      <xdr:spPr>
        <a:xfrm>
          <a:off x="7896225" y="6629400"/>
          <a:ext cx="175260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3</xdr:row>
      <xdr:rowOff>57150</xdr:rowOff>
    </xdr:to>
    <xdr:grpSp>
      <xdr:nvGrpSpPr>
        <xdr:cNvPr id="9" name="Gruppieren 2"/>
        <xdr:cNvGrpSpPr>
          <a:grpSpLocks/>
        </xdr:cNvGrpSpPr>
      </xdr:nvGrpSpPr>
      <xdr:grpSpPr>
        <a:xfrm>
          <a:off x="0" y="0"/>
          <a:ext cx="4600575" cy="542925"/>
          <a:chOff x="2536216" y="3185160"/>
          <a:chExt cx="4126992" cy="541652"/>
        </a:xfrm>
        <a:solidFill>
          <a:srgbClr val="FFFFFF"/>
        </a:solidFill>
      </xdr:grpSpPr>
      <xdr:pic>
        <xdr:nvPicPr>
          <xdr:cNvPr id="10"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11"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30</xdr:row>
      <xdr:rowOff>38100</xdr:rowOff>
    </xdr:from>
    <xdr:to>
      <xdr:col>21</xdr:col>
      <xdr:colOff>438150</xdr:colOff>
      <xdr:row>49</xdr:row>
      <xdr:rowOff>123825</xdr:rowOff>
    </xdr:to>
    <xdr:sp>
      <xdr:nvSpPr>
        <xdr:cNvPr id="1" name="Text Box 33"/>
        <xdr:cNvSpPr txBox="1">
          <a:spLocks noChangeArrowheads="1"/>
        </xdr:cNvSpPr>
      </xdr:nvSpPr>
      <xdr:spPr>
        <a:xfrm>
          <a:off x="8439150" y="3848100"/>
          <a:ext cx="876300" cy="2590800"/>
        </a:xfrm>
        <a:prstGeom prst="rect">
          <a:avLst/>
        </a:prstGeom>
        <a:solidFill>
          <a:srgbClr val="FFFF99">
            <a:alpha val="50000"/>
          </a:srgbClr>
        </a:solidFill>
        <a:ln w="3175" cmpd="sng">
          <a:solidFill>
            <a:srgbClr val="FFCC00"/>
          </a:solidFill>
          <a:headEnd type="none"/>
          <a:tailEnd type="none"/>
        </a:ln>
      </xdr:spPr>
      <xdr:txBody>
        <a:bodyPr vertOverflow="clip" wrap="square" lIns="0" tIns="0" rIns="0" bIns="18288" anchor="b" vert="vert270"/>
        <a:p>
          <a:pPr algn="l">
            <a:defRPr/>
          </a:pP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Ort und Datum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RchtsverbindlicheUnterschrift </a:t>
          </a:r>
        </a:p>
      </xdr:txBody>
    </xdr:sp>
    <xdr:clientData/>
  </xdr:twoCellAnchor>
  <xdr:twoCellAnchor>
    <xdr:from>
      <xdr:col>20</xdr:col>
      <xdr:colOff>85725</xdr:colOff>
      <xdr:row>34</xdr:row>
      <xdr:rowOff>104775</xdr:rowOff>
    </xdr:from>
    <xdr:to>
      <xdr:col>20</xdr:col>
      <xdr:colOff>285750</xdr:colOff>
      <xdr:row>49</xdr:row>
      <xdr:rowOff>95250</xdr:rowOff>
    </xdr:to>
    <xdr:sp fLocksText="0">
      <xdr:nvSpPr>
        <xdr:cNvPr id="2" name="Text Box 50"/>
        <xdr:cNvSpPr txBox="1">
          <a:spLocks noChangeArrowheads="1"/>
        </xdr:cNvSpPr>
      </xdr:nvSpPr>
      <xdr:spPr>
        <a:xfrm>
          <a:off x="8486775" y="4486275"/>
          <a:ext cx="190500" cy="1924050"/>
        </a:xfrm>
        <a:prstGeom prst="rect">
          <a:avLst/>
        </a:prstGeom>
        <a:solidFill>
          <a:srgbClr val="FFFF99">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34</xdr:row>
      <xdr:rowOff>114300</xdr:rowOff>
    </xdr:from>
    <xdr:to>
      <xdr:col>21</xdr:col>
      <xdr:colOff>238125</xdr:colOff>
      <xdr:row>49</xdr:row>
      <xdr:rowOff>104775</xdr:rowOff>
    </xdr:to>
    <xdr:sp fLocksText="0">
      <xdr:nvSpPr>
        <xdr:cNvPr id="3" name="Text Box 51"/>
        <xdr:cNvSpPr txBox="1">
          <a:spLocks noChangeArrowheads="1"/>
        </xdr:cNvSpPr>
      </xdr:nvSpPr>
      <xdr:spPr>
        <a:xfrm>
          <a:off x="8924925" y="4495800"/>
          <a:ext cx="190500" cy="1924050"/>
        </a:xfrm>
        <a:prstGeom prst="rect">
          <a:avLst/>
        </a:prstGeom>
        <a:solidFill>
          <a:srgbClr val="FFFF99">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9525</xdr:colOff>
      <xdr:row>3</xdr:row>
      <xdr:rowOff>57150</xdr:rowOff>
    </xdr:to>
    <xdr:grpSp>
      <xdr:nvGrpSpPr>
        <xdr:cNvPr id="4" name="Gruppieren 2"/>
        <xdr:cNvGrpSpPr>
          <a:grpSpLocks/>
        </xdr:cNvGrpSpPr>
      </xdr:nvGrpSpPr>
      <xdr:grpSpPr>
        <a:xfrm>
          <a:off x="0" y="0"/>
          <a:ext cx="4124325" cy="542925"/>
          <a:chOff x="2536216" y="3185160"/>
          <a:chExt cx="4126992" cy="541652"/>
        </a:xfrm>
        <a:solidFill>
          <a:srgbClr val="FFFFFF"/>
        </a:solidFill>
      </xdr:grpSpPr>
      <xdr:pic>
        <xdr:nvPicPr>
          <xdr:cNvPr id="5"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6"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30</xdr:row>
      <xdr:rowOff>38100</xdr:rowOff>
    </xdr:from>
    <xdr:to>
      <xdr:col>21</xdr:col>
      <xdr:colOff>438150</xdr:colOff>
      <xdr:row>49</xdr:row>
      <xdr:rowOff>123825</xdr:rowOff>
    </xdr:to>
    <xdr:sp>
      <xdr:nvSpPr>
        <xdr:cNvPr id="1" name="Text Box 33"/>
        <xdr:cNvSpPr txBox="1">
          <a:spLocks noChangeArrowheads="1"/>
        </xdr:cNvSpPr>
      </xdr:nvSpPr>
      <xdr:spPr>
        <a:xfrm>
          <a:off x="8439150" y="3924300"/>
          <a:ext cx="876300" cy="2590800"/>
        </a:xfrm>
        <a:prstGeom prst="rect">
          <a:avLst/>
        </a:prstGeom>
        <a:solidFill>
          <a:srgbClr val="FFFF99">
            <a:alpha val="50000"/>
          </a:srgbClr>
        </a:solidFill>
        <a:ln w="3175" cmpd="sng">
          <a:solidFill>
            <a:srgbClr val="FFCC00"/>
          </a:solidFill>
          <a:headEnd type="none"/>
          <a:tailEnd type="none"/>
        </a:ln>
      </xdr:spPr>
      <xdr:txBody>
        <a:bodyPr vertOverflow="clip" wrap="square" lIns="0" tIns="0" rIns="0" bIns="18288" anchor="b" vert="vert270"/>
        <a:p>
          <a:pPr algn="l">
            <a:defRPr/>
          </a:pP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Ort und Datum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RchtsverbindlicheUnterschrift </a:t>
          </a:r>
        </a:p>
      </xdr:txBody>
    </xdr:sp>
    <xdr:clientData/>
  </xdr:twoCellAnchor>
  <xdr:twoCellAnchor>
    <xdr:from>
      <xdr:col>20</xdr:col>
      <xdr:colOff>85725</xdr:colOff>
      <xdr:row>34</xdr:row>
      <xdr:rowOff>104775</xdr:rowOff>
    </xdr:from>
    <xdr:to>
      <xdr:col>20</xdr:col>
      <xdr:colOff>285750</xdr:colOff>
      <xdr:row>49</xdr:row>
      <xdr:rowOff>95250</xdr:rowOff>
    </xdr:to>
    <xdr:sp fLocksText="0">
      <xdr:nvSpPr>
        <xdr:cNvPr id="2" name="Text Box 50"/>
        <xdr:cNvSpPr txBox="1">
          <a:spLocks noChangeArrowheads="1"/>
        </xdr:cNvSpPr>
      </xdr:nvSpPr>
      <xdr:spPr>
        <a:xfrm>
          <a:off x="8486775" y="4562475"/>
          <a:ext cx="190500" cy="1924050"/>
        </a:xfrm>
        <a:prstGeom prst="rect">
          <a:avLst/>
        </a:prstGeom>
        <a:solidFill>
          <a:srgbClr val="FFFF99">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34</xdr:row>
      <xdr:rowOff>114300</xdr:rowOff>
    </xdr:from>
    <xdr:to>
      <xdr:col>21</xdr:col>
      <xdr:colOff>238125</xdr:colOff>
      <xdr:row>49</xdr:row>
      <xdr:rowOff>104775</xdr:rowOff>
    </xdr:to>
    <xdr:sp fLocksText="0">
      <xdr:nvSpPr>
        <xdr:cNvPr id="3" name="Text Box 51"/>
        <xdr:cNvSpPr txBox="1">
          <a:spLocks noChangeArrowheads="1"/>
        </xdr:cNvSpPr>
      </xdr:nvSpPr>
      <xdr:spPr>
        <a:xfrm>
          <a:off x="8924925" y="4572000"/>
          <a:ext cx="190500" cy="1924050"/>
        </a:xfrm>
        <a:prstGeom prst="rect">
          <a:avLst/>
        </a:prstGeom>
        <a:solidFill>
          <a:srgbClr val="FFFF99">
            <a:alpha val="50000"/>
          </a:srgbClr>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9525</xdr:colOff>
      <xdr:row>3</xdr:row>
      <xdr:rowOff>57150</xdr:rowOff>
    </xdr:to>
    <xdr:grpSp>
      <xdr:nvGrpSpPr>
        <xdr:cNvPr id="4" name="Gruppieren 2"/>
        <xdr:cNvGrpSpPr>
          <a:grpSpLocks/>
        </xdr:cNvGrpSpPr>
      </xdr:nvGrpSpPr>
      <xdr:grpSpPr>
        <a:xfrm>
          <a:off x="0" y="0"/>
          <a:ext cx="4124325" cy="542925"/>
          <a:chOff x="2536216" y="3185160"/>
          <a:chExt cx="4126992" cy="541652"/>
        </a:xfrm>
        <a:solidFill>
          <a:srgbClr val="FFFFFF"/>
        </a:solidFill>
      </xdr:grpSpPr>
      <xdr:pic>
        <xdr:nvPicPr>
          <xdr:cNvPr id="5"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6"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9525</xdr:rowOff>
    </xdr:from>
    <xdr:to>
      <xdr:col>10</xdr:col>
      <xdr:colOff>9525</xdr:colOff>
      <xdr:row>67</xdr:row>
      <xdr:rowOff>9525</xdr:rowOff>
    </xdr:to>
    <xdr:sp>
      <xdr:nvSpPr>
        <xdr:cNvPr id="1" name="Text Box 7"/>
        <xdr:cNvSpPr txBox="1">
          <a:spLocks noChangeArrowheads="1"/>
        </xdr:cNvSpPr>
      </xdr:nvSpPr>
      <xdr:spPr>
        <a:xfrm>
          <a:off x="9525" y="7210425"/>
          <a:ext cx="4705350"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12</xdr:col>
      <xdr:colOff>504825</xdr:colOff>
      <xdr:row>64</xdr:row>
      <xdr:rowOff>19050</xdr:rowOff>
    </xdr:from>
    <xdr:to>
      <xdr:col>20</xdr:col>
      <xdr:colOff>19050</xdr:colOff>
      <xdr:row>67</xdr:row>
      <xdr:rowOff>9525</xdr:rowOff>
    </xdr:to>
    <xdr:sp>
      <xdr:nvSpPr>
        <xdr:cNvPr id="2" name="Text Box 93" descr="Textfeld:  &#10;.....................................................................................                              .........................................................................................................&#10;Ort und D"/>
        <xdr:cNvSpPr txBox="1">
          <a:spLocks noChangeArrowheads="1"/>
        </xdr:cNvSpPr>
      </xdr:nvSpPr>
      <xdr:spPr>
        <a:xfrm>
          <a:off x="6391275" y="7219950"/>
          <a:ext cx="4238625"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12</xdr:col>
      <xdr:colOff>504825</xdr:colOff>
      <xdr:row>64</xdr:row>
      <xdr:rowOff>47625</xdr:rowOff>
    </xdr:from>
    <xdr:to>
      <xdr:col>16</xdr:col>
      <xdr:colOff>228600</xdr:colOff>
      <xdr:row>65</xdr:row>
      <xdr:rowOff>76200</xdr:rowOff>
    </xdr:to>
    <xdr:sp fLocksText="0">
      <xdr:nvSpPr>
        <xdr:cNvPr id="3" name="Text Box 94"/>
        <xdr:cNvSpPr txBox="1">
          <a:spLocks noChangeArrowheads="1"/>
        </xdr:cNvSpPr>
      </xdr:nvSpPr>
      <xdr:spPr>
        <a:xfrm>
          <a:off x="6391275" y="7248525"/>
          <a:ext cx="208597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504825</xdr:colOff>
      <xdr:row>64</xdr:row>
      <xdr:rowOff>57150</xdr:rowOff>
    </xdr:from>
    <xdr:to>
      <xdr:col>19</xdr:col>
      <xdr:colOff>466725</xdr:colOff>
      <xdr:row>65</xdr:row>
      <xdr:rowOff>85725</xdr:rowOff>
    </xdr:to>
    <xdr:sp fLocksText="0">
      <xdr:nvSpPr>
        <xdr:cNvPr id="4" name="Text Box 95"/>
        <xdr:cNvSpPr txBox="1">
          <a:spLocks noChangeArrowheads="1"/>
        </xdr:cNvSpPr>
      </xdr:nvSpPr>
      <xdr:spPr>
        <a:xfrm>
          <a:off x="8753475" y="7258050"/>
          <a:ext cx="173355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419100</xdr:colOff>
      <xdr:row>3</xdr:row>
      <xdr:rowOff>57150</xdr:rowOff>
    </xdr:to>
    <xdr:grpSp>
      <xdr:nvGrpSpPr>
        <xdr:cNvPr id="5" name="Gruppieren 2"/>
        <xdr:cNvGrpSpPr>
          <a:grpSpLocks/>
        </xdr:cNvGrpSpPr>
      </xdr:nvGrpSpPr>
      <xdr:grpSpPr>
        <a:xfrm>
          <a:off x="0" y="0"/>
          <a:ext cx="4533900" cy="542925"/>
          <a:chOff x="2536216" y="3185160"/>
          <a:chExt cx="4126992" cy="541652"/>
        </a:xfrm>
        <a:solidFill>
          <a:srgbClr val="FFFFFF"/>
        </a:solidFill>
      </xdr:grpSpPr>
      <xdr:pic>
        <xdr:nvPicPr>
          <xdr:cNvPr id="6"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7"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twoCellAnchor>
    <xdr:from>
      <xdr:col>0</xdr:col>
      <xdr:colOff>0</xdr:colOff>
      <xdr:row>69</xdr:row>
      <xdr:rowOff>0</xdr:rowOff>
    </xdr:from>
    <xdr:to>
      <xdr:col>9</xdr:col>
      <xdr:colOff>419100</xdr:colOff>
      <xdr:row>72</xdr:row>
      <xdr:rowOff>57150</xdr:rowOff>
    </xdr:to>
    <xdr:grpSp>
      <xdr:nvGrpSpPr>
        <xdr:cNvPr id="8" name="Gruppieren 2"/>
        <xdr:cNvGrpSpPr>
          <a:grpSpLocks/>
        </xdr:cNvGrpSpPr>
      </xdr:nvGrpSpPr>
      <xdr:grpSpPr>
        <a:xfrm>
          <a:off x="0" y="7915275"/>
          <a:ext cx="4533900" cy="542925"/>
          <a:chOff x="2536216" y="3185160"/>
          <a:chExt cx="4126992" cy="541652"/>
        </a:xfrm>
        <a:solidFill>
          <a:srgbClr val="FFFFFF"/>
        </a:solidFill>
      </xdr:grpSpPr>
      <xdr:pic>
        <xdr:nvPicPr>
          <xdr:cNvPr id="9"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10"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9525</xdr:rowOff>
    </xdr:from>
    <xdr:to>
      <xdr:col>10</xdr:col>
      <xdr:colOff>9525</xdr:colOff>
      <xdr:row>66</xdr:row>
      <xdr:rowOff>9525</xdr:rowOff>
    </xdr:to>
    <xdr:sp>
      <xdr:nvSpPr>
        <xdr:cNvPr id="1" name="Text Box 7"/>
        <xdr:cNvSpPr txBox="1">
          <a:spLocks noChangeArrowheads="1"/>
        </xdr:cNvSpPr>
      </xdr:nvSpPr>
      <xdr:spPr>
        <a:xfrm>
          <a:off x="9525" y="7067550"/>
          <a:ext cx="4514850"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12</xdr:col>
      <xdr:colOff>504825</xdr:colOff>
      <xdr:row>63</xdr:row>
      <xdr:rowOff>19050</xdr:rowOff>
    </xdr:from>
    <xdr:to>
      <xdr:col>20</xdr:col>
      <xdr:colOff>19050</xdr:colOff>
      <xdr:row>66</xdr:row>
      <xdr:rowOff>9525</xdr:rowOff>
    </xdr:to>
    <xdr:sp>
      <xdr:nvSpPr>
        <xdr:cNvPr id="2" name="Text Box 93" descr="Textfeld:  &#10;.....................................................................................                              .........................................................................................................&#10;Ort und D"/>
        <xdr:cNvSpPr txBox="1">
          <a:spLocks noChangeArrowheads="1"/>
        </xdr:cNvSpPr>
      </xdr:nvSpPr>
      <xdr:spPr>
        <a:xfrm>
          <a:off x="6200775" y="7077075"/>
          <a:ext cx="4238625"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12</xdr:col>
      <xdr:colOff>504825</xdr:colOff>
      <xdr:row>63</xdr:row>
      <xdr:rowOff>47625</xdr:rowOff>
    </xdr:from>
    <xdr:to>
      <xdr:col>16</xdr:col>
      <xdr:colOff>228600</xdr:colOff>
      <xdr:row>64</xdr:row>
      <xdr:rowOff>76200</xdr:rowOff>
    </xdr:to>
    <xdr:sp fLocksText="0">
      <xdr:nvSpPr>
        <xdr:cNvPr id="3" name="Text Box 94"/>
        <xdr:cNvSpPr txBox="1">
          <a:spLocks noChangeArrowheads="1"/>
        </xdr:cNvSpPr>
      </xdr:nvSpPr>
      <xdr:spPr>
        <a:xfrm>
          <a:off x="6200775" y="7105650"/>
          <a:ext cx="208597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504825</xdr:colOff>
      <xdr:row>63</xdr:row>
      <xdr:rowOff>57150</xdr:rowOff>
    </xdr:from>
    <xdr:to>
      <xdr:col>19</xdr:col>
      <xdr:colOff>466725</xdr:colOff>
      <xdr:row>64</xdr:row>
      <xdr:rowOff>85725</xdr:rowOff>
    </xdr:to>
    <xdr:sp fLocksText="0">
      <xdr:nvSpPr>
        <xdr:cNvPr id="4" name="Text Box 95"/>
        <xdr:cNvSpPr txBox="1">
          <a:spLocks noChangeArrowheads="1"/>
        </xdr:cNvSpPr>
      </xdr:nvSpPr>
      <xdr:spPr>
        <a:xfrm>
          <a:off x="8562975" y="7115175"/>
          <a:ext cx="173355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419100</xdr:colOff>
      <xdr:row>3</xdr:row>
      <xdr:rowOff>57150</xdr:rowOff>
    </xdr:to>
    <xdr:grpSp>
      <xdr:nvGrpSpPr>
        <xdr:cNvPr id="5" name="Gruppieren 2"/>
        <xdr:cNvGrpSpPr>
          <a:grpSpLocks/>
        </xdr:cNvGrpSpPr>
      </xdr:nvGrpSpPr>
      <xdr:grpSpPr>
        <a:xfrm>
          <a:off x="0" y="0"/>
          <a:ext cx="4343400" cy="542925"/>
          <a:chOff x="2536216" y="3185160"/>
          <a:chExt cx="4126992" cy="541652"/>
        </a:xfrm>
        <a:solidFill>
          <a:srgbClr val="FFFFFF"/>
        </a:solidFill>
      </xdr:grpSpPr>
      <xdr:pic>
        <xdr:nvPicPr>
          <xdr:cNvPr id="6"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7"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twoCellAnchor>
    <xdr:from>
      <xdr:col>0</xdr:col>
      <xdr:colOff>0</xdr:colOff>
      <xdr:row>68</xdr:row>
      <xdr:rowOff>0</xdr:rowOff>
    </xdr:from>
    <xdr:to>
      <xdr:col>9</xdr:col>
      <xdr:colOff>419100</xdr:colOff>
      <xdr:row>71</xdr:row>
      <xdr:rowOff>57150</xdr:rowOff>
    </xdr:to>
    <xdr:grpSp>
      <xdr:nvGrpSpPr>
        <xdr:cNvPr id="8" name="Gruppieren 2"/>
        <xdr:cNvGrpSpPr>
          <a:grpSpLocks/>
        </xdr:cNvGrpSpPr>
      </xdr:nvGrpSpPr>
      <xdr:grpSpPr>
        <a:xfrm>
          <a:off x="0" y="7772400"/>
          <a:ext cx="4343400" cy="542925"/>
          <a:chOff x="2536216" y="3185160"/>
          <a:chExt cx="4126992" cy="541652"/>
        </a:xfrm>
        <a:solidFill>
          <a:srgbClr val="FFFFFF"/>
        </a:solidFill>
      </xdr:grpSpPr>
      <xdr:pic>
        <xdr:nvPicPr>
          <xdr:cNvPr id="9"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10"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9525</xdr:rowOff>
    </xdr:from>
    <xdr:to>
      <xdr:col>7</xdr:col>
      <xdr:colOff>9525</xdr:colOff>
      <xdr:row>62</xdr:row>
      <xdr:rowOff>9525</xdr:rowOff>
    </xdr:to>
    <xdr:sp>
      <xdr:nvSpPr>
        <xdr:cNvPr id="1" name="Text Box 15"/>
        <xdr:cNvSpPr txBox="1">
          <a:spLocks noChangeArrowheads="1"/>
        </xdr:cNvSpPr>
      </xdr:nvSpPr>
      <xdr:spPr>
        <a:xfrm>
          <a:off x="0" y="6448425"/>
          <a:ext cx="4352925"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7</xdr:col>
      <xdr:colOff>466725</xdr:colOff>
      <xdr:row>47</xdr:row>
      <xdr:rowOff>133350</xdr:rowOff>
    </xdr:from>
    <xdr:to>
      <xdr:col>12</xdr:col>
      <xdr:colOff>762000</xdr:colOff>
      <xdr:row>56</xdr:row>
      <xdr:rowOff>28575</xdr:rowOff>
    </xdr:to>
    <xdr:sp fLocksText="0">
      <xdr:nvSpPr>
        <xdr:cNvPr id="2" name="Text Box 17"/>
        <xdr:cNvSpPr txBox="1">
          <a:spLocks noChangeArrowheads="1"/>
        </xdr:cNvSpPr>
      </xdr:nvSpPr>
      <xdr:spPr>
        <a:xfrm>
          <a:off x="4810125" y="5486400"/>
          <a:ext cx="4295775" cy="86677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59</xdr:row>
      <xdr:rowOff>28575</xdr:rowOff>
    </xdr:from>
    <xdr:to>
      <xdr:col>13</xdr:col>
      <xdr:colOff>0</xdr:colOff>
      <xdr:row>62</xdr:row>
      <xdr:rowOff>19050</xdr:rowOff>
    </xdr:to>
    <xdr:sp>
      <xdr:nvSpPr>
        <xdr:cNvPr id="3" name="Text Box 40" descr="Textfeld:  &#10;.....................................................................................                              .........................................................................................................&#10;Ort und D"/>
        <xdr:cNvSpPr txBox="1">
          <a:spLocks noChangeArrowheads="1"/>
        </xdr:cNvSpPr>
      </xdr:nvSpPr>
      <xdr:spPr>
        <a:xfrm>
          <a:off x="4819650" y="6467475"/>
          <a:ext cx="4324350"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7</xdr:col>
      <xdr:colOff>476250</xdr:colOff>
      <xdr:row>59</xdr:row>
      <xdr:rowOff>57150</xdr:rowOff>
    </xdr:from>
    <xdr:to>
      <xdr:col>10</xdr:col>
      <xdr:colOff>200025</xdr:colOff>
      <xdr:row>60</xdr:row>
      <xdr:rowOff>85725</xdr:rowOff>
    </xdr:to>
    <xdr:sp fLocksText="0">
      <xdr:nvSpPr>
        <xdr:cNvPr id="4" name="Text Box 41"/>
        <xdr:cNvSpPr txBox="1">
          <a:spLocks noChangeArrowheads="1"/>
        </xdr:cNvSpPr>
      </xdr:nvSpPr>
      <xdr:spPr>
        <a:xfrm>
          <a:off x="4819650" y="6496050"/>
          <a:ext cx="212407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59</xdr:row>
      <xdr:rowOff>66675</xdr:rowOff>
    </xdr:from>
    <xdr:to>
      <xdr:col>12</xdr:col>
      <xdr:colOff>647700</xdr:colOff>
      <xdr:row>60</xdr:row>
      <xdr:rowOff>95250</xdr:rowOff>
    </xdr:to>
    <xdr:sp fLocksText="0">
      <xdr:nvSpPr>
        <xdr:cNvPr id="5" name="Text Box 42"/>
        <xdr:cNvSpPr txBox="1">
          <a:spLocks noChangeArrowheads="1"/>
        </xdr:cNvSpPr>
      </xdr:nvSpPr>
      <xdr:spPr>
        <a:xfrm>
          <a:off x="7229475" y="6505575"/>
          <a:ext cx="176212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561975</xdr:colOff>
      <xdr:row>3</xdr:row>
      <xdr:rowOff>57150</xdr:rowOff>
    </xdr:to>
    <xdr:grpSp>
      <xdr:nvGrpSpPr>
        <xdr:cNvPr id="6" name="Gruppieren 2"/>
        <xdr:cNvGrpSpPr>
          <a:grpSpLocks/>
        </xdr:cNvGrpSpPr>
      </xdr:nvGrpSpPr>
      <xdr:grpSpPr>
        <a:xfrm>
          <a:off x="0" y="0"/>
          <a:ext cx="4105275" cy="542925"/>
          <a:chOff x="2536216" y="3185160"/>
          <a:chExt cx="4126992" cy="541652"/>
        </a:xfrm>
        <a:solidFill>
          <a:srgbClr val="FFFFFF"/>
        </a:solidFill>
      </xdr:grpSpPr>
      <xdr:pic>
        <xdr:nvPicPr>
          <xdr:cNvPr id="7"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8"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9525</xdr:rowOff>
    </xdr:from>
    <xdr:to>
      <xdr:col>7</xdr:col>
      <xdr:colOff>9525</xdr:colOff>
      <xdr:row>62</xdr:row>
      <xdr:rowOff>9525</xdr:rowOff>
    </xdr:to>
    <xdr:sp>
      <xdr:nvSpPr>
        <xdr:cNvPr id="1" name="Text Box 15"/>
        <xdr:cNvSpPr txBox="1">
          <a:spLocks noChangeArrowheads="1"/>
        </xdr:cNvSpPr>
      </xdr:nvSpPr>
      <xdr:spPr>
        <a:xfrm>
          <a:off x="0" y="6448425"/>
          <a:ext cx="4352925"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7</xdr:col>
      <xdr:colOff>466725</xdr:colOff>
      <xdr:row>47</xdr:row>
      <xdr:rowOff>133350</xdr:rowOff>
    </xdr:from>
    <xdr:to>
      <xdr:col>12</xdr:col>
      <xdr:colOff>762000</xdr:colOff>
      <xdr:row>56</xdr:row>
      <xdr:rowOff>28575</xdr:rowOff>
    </xdr:to>
    <xdr:sp fLocksText="0">
      <xdr:nvSpPr>
        <xdr:cNvPr id="2" name="Text Box 17"/>
        <xdr:cNvSpPr txBox="1">
          <a:spLocks noChangeArrowheads="1"/>
        </xdr:cNvSpPr>
      </xdr:nvSpPr>
      <xdr:spPr>
        <a:xfrm>
          <a:off x="4810125" y="5486400"/>
          <a:ext cx="4295775" cy="86677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59</xdr:row>
      <xdr:rowOff>28575</xdr:rowOff>
    </xdr:from>
    <xdr:to>
      <xdr:col>13</xdr:col>
      <xdr:colOff>0</xdr:colOff>
      <xdr:row>62</xdr:row>
      <xdr:rowOff>19050</xdr:rowOff>
    </xdr:to>
    <xdr:sp>
      <xdr:nvSpPr>
        <xdr:cNvPr id="3" name="Text Box 40" descr="Textfeld:  &#10;.....................................................................................                              .........................................................................................................&#10;Ort und D"/>
        <xdr:cNvSpPr txBox="1">
          <a:spLocks noChangeArrowheads="1"/>
        </xdr:cNvSpPr>
      </xdr:nvSpPr>
      <xdr:spPr>
        <a:xfrm>
          <a:off x="4819650" y="6467475"/>
          <a:ext cx="4324350"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7</xdr:col>
      <xdr:colOff>476250</xdr:colOff>
      <xdr:row>59</xdr:row>
      <xdr:rowOff>57150</xdr:rowOff>
    </xdr:from>
    <xdr:to>
      <xdr:col>10</xdr:col>
      <xdr:colOff>200025</xdr:colOff>
      <xdr:row>60</xdr:row>
      <xdr:rowOff>85725</xdr:rowOff>
    </xdr:to>
    <xdr:sp fLocksText="0">
      <xdr:nvSpPr>
        <xdr:cNvPr id="4" name="Text Box 41"/>
        <xdr:cNvSpPr txBox="1">
          <a:spLocks noChangeArrowheads="1"/>
        </xdr:cNvSpPr>
      </xdr:nvSpPr>
      <xdr:spPr>
        <a:xfrm>
          <a:off x="4819650" y="6496050"/>
          <a:ext cx="212407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59</xdr:row>
      <xdr:rowOff>66675</xdr:rowOff>
    </xdr:from>
    <xdr:to>
      <xdr:col>12</xdr:col>
      <xdr:colOff>647700</xdr:colOff>
      <xdr:row>60</xdr:row>
      <xdr:rowOff>95250</xdr:rowOff>
    </xdr:to>
    <xdr:sp fLocksText="0">
      <xdr:nvSpPr>
        <xdr:cNvPr id="5" name="Text Box 42"/>
        <xdr:cNvSpPr txBox="1">
          <a:spLocks noChangeArrowheads="1"/>
        </xdr:cNvSpPr>
      </xdr:nvSpPr>
      <xdr:spPr>
        <a:xfrm>
          <a:off x="7229475" y="6505575"/>
          <a:ext cx="176212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561975</xdr:colOff>
      <xdr:row>3</xdr:row>
      <xdr:rowOff>57150</xdr:rowOff>
    </xdr:to>
    <xdr:grpSp>
      <xdr:nvGrpSpPr>
        <xdr:cNvPr id="6" name="Gruppieren 2"/>
        <xdr:cNvGrpSpPr>
          <a:grpSpLocks/>
        </xdr:cNvGrpSpPr>
      </xdr:nvGrpSpPr>
      <xdr:grpSpPr>
        <a:xfrm>
          <a:off x="0" y="0"/>
          <a:ext cx="4105275" cy="542925"/>
          <a:chOff x="2536216" y="3185160"/>
          <a:chExt cx="4126992" cy="541652"/>
        </a:xfrm>
        <a:solidFill>
          <a:srgbClr val="FFFFFF"/>
        </a:solidFill>
      </xdr:grpSpPr>
      <xdr:pic>
        <xdr:nvPicPr>
          <xdr:cNvPr id="7"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8"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133350</xdr:rowOff>
    </xdr:from>
    <xdr:to>
      <xdr:col>16</xdr:col>
      <xdr:colOff>180975</xdr:colOff>
      <xdr:row>31</xdr:row>
      <xdr:rowOff>47625</xdr:rowOff>
    </xdr:to>
    <xdr:sp>
      <xdr:nvSpPr>
        <xdr:cNvPr id="1" name="Text Box 3"/>
        <xdr:cNvSpPr txBox="1">
          <a:spLocks noChangeArrowheads="1"/>
        </xdr:cNvSpPr>
      </xdr:nvSpPr>
      <xdr:spPr>
        <a:xfrm>
          <a:off x="0" y="3686175"/>
          <a:ext cx="6086475" cy="6286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Ich bestätige/Wir bestätigen, dass die per E-Mail an das Bundesamt für Landwirtschaft gesandten Kernobstbuchhaltungsformulare, der oben erwähnten Berichtsperiode, vollständig und wahrheitsgetreu
</a:t>
          </a:r>
          <a:r>
            <a:rPr lang="en-US" cap="none" sz="1000" b="0" i="0" u="none" baseline="0">
              <a:solidFill>
                <a:srgbClr val="000000"/>
              </a:solidFill>
              <a:latin typeface="Arial"/>
              <a:ea typeface="Arial"/>
              <a:cs typeface="Arial"/>
            </a:rPr>
            <a:t>ausgefüllt wurden.</a:t>
          </a:r>
        </a:p>
      </xdr:txBody>
    </xdr:sp>
    <xdr:clientData/>
  </xdr:twoCellAnchor>
  <xdr:twoCellAnchor>
    <xdr:from>
      <xdr:col>0</xdr:col>
      <xdr:colOff>19050</xdr:colOff>
      <xdr:row>61</xdr:row>
      <xdr:rowOff>0</xdr:rowOff>
    </xdr:from>
    <xdr:to>
      <xdr:col>11</xdr:col>
      <xdr:colOff>628650</xdr:colOff>
      <xdr:row>63</xdr:row>
      <xdr:rowOff>133350</xdr:rowOff>
    </xdr:to>
    <xdr:sp>
      <xdr:nvSpPr>
        <xdr:cNvPr id="2" name="Text Box 9" descr="Textfeld:  &#10;.....................................................................................                              .........................................................................................................&#10;Ort und D"/>
        <xdr:cNvSpPr txBox="1">
          <a:spLocks noChangeArrowheads="1"/>
        </xdr:cNvSpPr>
      </xdr:nvSpPr>
      <xdr:spPr>
        <a:xfrm>
          <a:off x="19050" y="8953500"/>
          <a:ext cx="4276725"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0</xdr:col>
      <xdr:colOff>19050</xdr:colOff>
      <xdr:row>61</xdr:row>
      <xdr:rowOff>28575</xdr:rowOff>
    </xdr:from>
    <xdr:to>
      <xdr:col>7</xdr:col>
      <xdr:colOff>38100</xdr:colOff>
      <xdr:row>62</xdr:row>
      <xdr:rowOff>57150</xdr:rowOff>
    </xdr:to>
    <xdr:sp fLocksText="0">
      <xdr:nvSpPr>
        <xdr:cNvPr id="3" name="Text Box 10"/>
        <xdr:cNvSpPr txBox="1">
          <a:spLocks noChangeArrowheads="1"/>
        </xdr:cNvSpPr>
      </xdr:nvSpPr>
      <xdr:spPr>
        <a:xfrm>
          <a:off x="19050" y="8982075"/>
          <a:ext cx="211455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61</xdr:row>
      <xdr:rowOff>38100</xdr:rowOff>
    </xdr:from>
    <xdr:to>
      <xdr:col>11</xdr:col>
      <xdr:colOff>504825</xdr:colOff>
      <xdr:row>62</xdr:row>
      <xdr:rowOff>66675</xdr:rowOff>
    </xdr:to>
    <xdr:sp fLocksText="0">
      <xdr:nvSpPr>
        <xdr:cNvPr id="4" name="Text Box 11"/>
        <xdr:cNvSpPr txBox="1">
          <a:spLocks noChangeArrowheads="1"/>
        </xdr:cNvSpPr>
      </xdr:nvSpPr>
      <xdr:spPr>
        <a:xfrm>
          <a:off x="2419350" y="8991600"/>
          <a:ext cx="175260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9</xdr:col>
      <xdr:colOff>285750</xdr:colOff>
      <xdr:row>58</xdr:row>
      <xdr:rowOff>28575</xdr:rowOff>
    </xdr:to>
    <xdr:sp>
      <xdr:nvSpPr>
        <xdr:cNvPr id="1" name="Text Box 23"/>
        <xdr:cNvSpPr txBox="1">
          <a:spLocks noChangeArrowheads="1"/>
        </xdr:cNvSpPr>
      </xdr:nvSpPr>
      <xdr:spPr>
        <a:xfrm>
          <a:off x="0" y="6600825"/>
          <a:ext cx="4505325" cy="428625"/>
        </a:xfrm>
        <a:prstGeom prst="rect">
          <a:avLst/>
        </a:prstGeom>
        <a:solidFill>
          <a:srgbClr val="CC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Ein ausgefülltes Formular ist innert 30 Tagen nach Ablauf der Berichtsperiode unaufgefordert einzureichen. Bei vorgängiger Zustellung per E-Mail bitten wir Sie, die Hauptblätter auszudrucken und unterschrieben per Post nachzusenden.</a:t>
          </a:r>
        </a:p>
      </xdr:txBody>
    </xdr:sp>
    <xdr:clientData/>
  </xdr:twoCellAnchor>
  <xdr:twoCellAnchor>
    <xdr:from>
      <xdr:col>7</xdr:col>
      <xdr:colOff>47625</xdr:colOff>
      <xdr:row>42</xdr:row>
      <xdr:rowOff>76200</xdr:rowOff>
    </xdr:from>
    <xdr:to>
      <xdr:col>11</xdr:col>
      <xdr:colOff>390525</xdr:colOff>
      <xdr:row>43</xdr:row>
      <xdr:rowOff>114300</xdr:rowOff>
    </xdr:to>
    <xdr:sp>
      <xdr:nvSpPr>
        <xdr:cNvPr id="2" name="Text Box 27"/>
        <xdr:cNvSpPr txBox="1">
          <a:spLocks noChangeArrowheads="1"/>
        </xdr:cNvSpPr>
      </xdr:nvSpPr>
      <xdr:spPr>
        <a:xfrm>
          <a:off x="3209925" y="5314950"/>
          <a:ext cx="23526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&gt; </a:t>
          </a:r>
          <a:r>
            <a:rPr lang="en-US" cap="none" sz="700" b="1" i="0" u="none" baseline="0">
              <a:solidFill>
                <a:srgbClr val="000000"/>
              </a:solidFill>
              <a:latin typeface="Arial"/>
              <a:ea typeface="Arial"/>
              <a:cs typeface="Arial"/>
            </a:rPr>
            <a:t>Saftmenge vor allfälliger Aromagewinnung</a:t>
          </a:r>
          <a:r>
            <a:rPr lang="en-US" cap="none" sz="700" b="0" i="0" u="none" baseline="0">
              <a:solidFill>
                <a:srgbClr val="000000"/>
              </a:solidFill>
              <a:latin typeface="Arial"/>
              <a:ea typeface="Arial"/>
              <a:cs typeface="Arial"/>
            </a:rPr>
            <a:t>
</a:t>
          </a:r>
        </a:p>
      </xdr:txBody>
    </xdr:sp>
    <xdr:clientData/>
  </xdr:twoCellAnchor>
  <xdr:twoCellAnchor>
    <xdr:from>
      <xdr:col>7</xdr:col>
      <xdr:colOff>66675</xdr:colOff>
      <xdr:row>41</xdr:row>
      <xdr:rowOff>95250</xdr:rowOff>
    </xdr:from>
    <xdr:to>
      <xdr:col>7</xdr:col>
      <xdr:colOff>66675</xdr:colOff>
      <xdr:row>44</xdr:row>
      <xdr:rowOff>57150</xdr:rowOff>
    </xdr:to>
    <xdr:sp>
      <xdr:nvSpPr>
        <xdr:cNvPr id="3" name="Line 28"/>
        <xdr:cNvSpPr>
          <a:spLocks/>
        </xdr:cNvSpPr>
      </xdr:nvSpPr>
      <xdr:spPr>
        <a:xfrm>
          <a:off x="3228975" y="51911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95250</xdr:rowOff>
    </xdr:from>
    <xdr:to>
      <xdr:col>7</xdr:col>
      <xdr:colOff>57150</xdr:colOff>
      <xdr:row>41</xdr:row>
      <xdr:rowOff>95250</xdr:rowOff>
    </xdr:to>
    <xdr:sp>
      <xdr:nvSpPr>
        <xdr:cNvPr id="4" name="Line 30"/>
        <xdr:cNvSpPr>
          <a:spLocks/>
        </xdr:cNvSpPr>
      </xdr:nvSpPr>
      <xdr:spPr>
        <a:xfrm>
          <a:off x="3162300" y="5191125"/>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44</xdr:row>
      <xdr:rowOff>57150</xdr:rowOff>
    </xdr:from>
    <xdr:to>
      <xdr:col>7</xdr:col>
      <xdr:colOff>66675</xdr:colOff>
      <xdr:row>44</xdr:row>
      <xdr:rowOff>57150</xdr:rowOff>
    </xdr:to>
    <xdr:sp>
      <xdr:nvSpPr>
        <xdr:cNvPr id="5" name="Line 34"/>
        <xdr:cNvSpPr>
          <a:spLocks/>
        </xdr:cNvSpPr>
      </xdr:nvSpPr>
      <xdr:spPr>
        <a:xfrm>
          <a:off x="3171825" y="558165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55</xdr:row>
      <xdr:rowOff>19050</xdr:rowOff>
    </xdr:from>
    <xdr:to>
      <xdr:col>20</xdr:col>
      <xdr:colOff>19050</xdr:colOff>
      <xdr:row>58</xdr:row>
      <xdr:rowOff>9525</xdr:rowOff>
    </xdr:to>
    <xdr:sp>
      <xdr:nvSpPr>
        <xdr:cNvPr id="6" name="Text Box 60" descr="Textfeld:  &#10;.....................................................................................                              .........................................................................................................&#10;Ort und D"/>
        <xdr:cNvSpPr txBox="1">
          <a:spLocks noChangeArrowheads="1"/>
        </xdr:cNvSpPr>
      </xdr:nvSpPr>
      <xdr:spPr>
        <a:xfrm>
          <a:off x="5172075" y="6591300"/>
          <a:ext cx="4305300" cy="419100"/>
        </a:xfrm>
        <a:prstGeom prst="rect">
          <a:avLst/>
        </a:prstGeom>
        <a:solidFill>
          <a:srgbClr val="FFFF99"/>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
</a:t>
          </a:r>
          <a:r>
            <a:rPr lang="en-US" cap="none" sz="700" b="1" i="0" u="none" baseline="0">
              <a:solidFill>
                <a:srgbClr val="000000"/>
              </a:solidFill>
              <a:latin typeface="Arial"/>
              <a:ea typeface="Arial"/>
              <a:cs typeface="Arial"/>
            </a:rPr>
            <a:t>Ort und Datum                                                          Rechtsverbindliche Unterschrift </a:t>
          </a:r>
        </a:p>
      </xdr:txBody>
    </xdr:sp>
    <xdr:clientData/>
  </xdr:twoCellAnchor>
  <xdr:twoCellAnchor>
    <xdr:from>
      <xdr:col>11</xdr:col>
      <xdr:colOff>0</xdr:colOff>
      <xdr:row>55</xdr:row>
      <xdr:rowOff>47625</xdr:rowOff>
    </xdr:from>
    <xdr:to>
      <xdr:col>15</xdr:col>
      <xdr:colOff>200025</xdr:colOff>
      <xdr:row>56</xdr:row>
      <xdr:rowOff>76200</xdr:rowOff>
    </xdr:to>
    <xdr:sp fLocksText="0">
      <xdr:nvSpPr>
        <xdr:cNvPr id="7" name="Text Box 61"/>
        <xdr:cNvSpPr txBox="1">
          <a:spLocks noChangeArrowheads="1"/>
        </xdr:cNvSpPr>
      </xdr:nvSpPr>
      <xdr:spPr>
        <a:xfrm>
          <a:off x="5172075" y="6619875"/>
          <a:ext cx="2105025"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28575</xdr:colOff>
      <xdr:row>55</xdr:row>
      <xdr:rowOff>57150</xdr:rowOff>
    </xdr:from>
    <xdr:to>
      <xdr:col>19</xdr:col>
      <xdr:colOff>352425</xdr:colOff>
      <xdr:row>56</xdr:row>
      <xdr:rowOff>85725</xdr:rowOff>
    </xdr:to>
    <xdr:sp fLocksText="0">
      <xdr:nvSpPr>
        <xdr:cNvPr id="8" name="Text Box 62"/>
        <xdr:cNvSpPr txBox="1">
          <a:spLocks noChangeArrowheads="1"/>
        </xdr:cNvSpPr>
      </xdr:nvSpPr>
      <xdr:spPr>
        <a:xfrm>
          <a:off x="7581900" y="6629400"/>
          <a:ext cx="1752600" cy="1714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9</xdr:col>
      <xdr:colOff>66675</xdr:colOff>
      <xdr:row>3</xdr:row>
      <xdr:rowOff>57150</xdr:rowOff>
    </xdr:to>
    <xdr:grpSp>
      <xdr:nvGrpSpPr>
        <xdr:cNvPr id="9" name="Gruppieren 2"/>
        <xdr:cNvGrpSpPr>
          <a:grpSpLocks/>
        </xdr:cNvGrpSpPr>
      </xdr:nvGrpSpPr>
      <xdr:grpSpPr>
        <a:xfrm>
          <a:off x="0" y="0"/>
          <a:ext cx="4286250" cy="542925"/>
          <a:chOff x="2536216" y="3185160"/>
          <a:chExt cx="4126992" cy="541652"/>
        </a:xfrm>
        <a:solidFill>
          <a:srgbClr val="FFFFFF"/>
        </a:solidFill>
      </xdr:grpSpPr>
      <xdr:pic>
        <xdr:nvPicPr>
          <xdr:cNvPr id="10"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11"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xdr:row>
      <xdr:rowOff>57150</xdr:rowOff>
    </xdr:to>
    <xdr:grpSp>
      <xdr:nvGrpSpPr>
        <xdr:cNvPr id="1" name="Gruppieren 2"/>
        <xdr:cNvGrpSpPr>
          <a:grpSpLocks/>
        </xdr:cNvGrpSpPr>
      </xdr:nvGrpSpPr>
      <xdr:grpSpPr>
        <a:xfrm>
          <a:off x="0" y="0"/>
          <a:ext cx="4124325" cy="542925"/>
          <a:chOff x="2536216" y="3185160"/>
          <a:chExt cx="4126992" cy="541652"/>
        </a:xfrm>
        <a:solidFill>
          <a:srgbClr val="FFFFFF"/>
        </a:solidFill>
      </xdr:grpSpPr>
      <xdr:pic>
        <xdr:nvPicPr>
          <xdr:cNvPr id="2"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3"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361950</xdr:colOff>
      <xdr:row>3</xdr:row>
      <xdr:rowOff>133350</xdr:rowOff>
    </xdr:to>
    <xdr:sp>
      <xdr:nvSpPr>
        <xdr:cNvPr id="1" name="AutoShape 44"/>
        <xdr:cNvSpPr>
          <a:spLocks noChangeAspect="1"/>
        </xdr:cNvSpPr>
      </xdr:nvSpPr>
      <xdr:spPr>
        <a:xfrm>
          <a:off x="0" y="0"/>
          <a:ext cx="4953000"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9525</xdr:colOff>
      <xdr:row>3</xdr:row>
      <xdr:rowOff>57150</xdr:rowOff>
    </xdr:to>
    <xdr:grpSp>
      <xdr:nvGrpSpPr>
        <xdr:cNvPr id="2" name="Gruppieren 2"/>
        <xdr:cNvGrpSpPr>
          <a:grpSpLocks/>
        </xdr:cNvGrpSpPr>
      </xdr:nvGrpSpPr>
      <xdr:grpSpPr>
        <a:xfrm>
          <a:off x="0" y="0"/>
          <a:ext cx="4124325" cy="542925"/>
          <a:chOff x="2536216" y="3185160"/>
          <a:chExt cx="4126992" cy="541652"/>
        </a:xfrm>
        <a:solidFill>
          <a:srgbClr val="FFFFFF"/>
        </a:solidFill>
      </xdr:grpSpPr>
      <xdr:pic>
        <xdr:nvPicPr>
          <xdr:cNvPr id="3"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4"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361950</xdr:colOff>
      <xdr:row>3</xdr:row>
      <xdr:rowOff>133350</xdr:rowOff>
    </xdr:to>
    <xdr:sp>
      <xdr:nvSpPr>
        <xdr:cNvPr id="1" name="AutoShape 44"/>
        <xdr:cNvSpPr>
          <a:spLocks noChangeAspect="1"/>
        </xdr:cNvSpPr>
      </xdr:nvSpPr>
      <xdr:spPr>
        <a:xfrm>
          <a:off x="0" y="0"/>
          <a:ext cx="4953000" cy="619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9525</xdr:colOff>
      <xdr:row>3</xdr:row>
      <xdr:rowOff>57150</xdr:rowOff>
    </xdr:to>
    <xdr:grpSp>
      <xdr:nvGrpSpPr>
        <xdr:cNvPr id="2" name="Gruppieren 2"/>
        <xdr:cNvGrpSpPr>
          <a:grpSpLocks/>
        </xdr:cNvGrpSpPr>
      </xdr:nvGrpSpPr>
      <xdr:grpSpPr>
        <a:xfrm>
          <a:off x="0" y="0"/>
          <a:ext cx="4124325" cy="542925"/>
          <a:chOff x="2536216" y="3185160"/>
          <a:chExt cx="4126992" cy="541652"/>
        </a:xfrm>
        <a:solidFill>
          <a:srgbClr val="FFFFFF"/>
        </a:solidFill>
      </xdr:grpSpPr>
      <xdr:pic>
        <xdr:nvPicPr>
          <xdr:cNvPr id="3"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4"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xdr:row>
      <xdr:rowOff>57150</xdr:rowOff>
    </xdr:to>
    <xdr:grpSp>
      <xdr:nvGrpSpPr>
        <xdr:cNvPr id="1" name="Gruppieren 2"/>
        <xdr:cNvGrpSpPr>
          <a:grpSpLocks/>
        </xdr:cNvGrpSpPr>
      </xdr:nvGrpSpPr>
      <xdr:grpSpPr>
        <a:xfrm>
          <a:off x="0" y="0"/>
          <a:ext cx="4124325" cy="542925"/>
          <a:chOff x="2536216" y="3185160"/>
          <a:chExt cx="4126992" cy="541652"/>
        </a:xfrm>
        <a:solidFill>
          <a:srgbClr val="FFFFFF"/>
        </a:solidFill>
      </xdr:grpSpPr>
      <xdr:pic>
        <xdr:nvPicPr>
          <xdr:cNvPr id="2"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3"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xdr:row>
      <xdr:rowOff>57150</xdr:rowOff>
    </xdr:to>
    <xdr:grpSp>
      <xdr:nvGrpSpPr>
        <xdr:cNvPr id="1" name="Gruppieren 2"/>
        <xdr:cNvGrpSpPr>
          <a:grpSpLocks/>
        </xdr:cNvGrpSpPr>
      </xdr:nvGrpSpPr>
      <xdr:grpSpPr>
        <a:xfrm>
          <a:off x="0" y="0"/>
          <a:ext cx="4124325" cy="542925"/>
          <a:chOff x="2536216" y="3185160"/>
          <a:chExt cx="4126992" cy="541652"/>
        </a:xfrm>
        <a:solidFill>
          <a:srgbClr val="FFFFFF"/>
        </a:solidFill>
      </xdr:grpSpPr>
      <xdr:pic>
        <xdr:nvPicPr>
          <xdr:cNvPr id="2"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3"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xdr:row>
      <xdr:rowOff>57150</xdr:rowOff>
    </xdr:to>
    <xdr:grpSp>
      <xdr:nvGrpSpPr>
        <xdr:cNvPr id="1" name="Gruppieren 2"/>
        <xdr:cNvGrpSpPr>
          <a:grpSpLocks/>
        </xdr:cNvGrpSpPr>
      </xdr:nvGrpSpPr>
      <xdr:grpSpPr>
        <a:xfrm>
          <a:off x="0" y="0"/>
          <a:ext cx="4124325" cy="542925"/>
          <a:chOff x="2536216" y="3185160"/>
          <a:chExt cx="4126992" cy="541652"/>
        </a:xfrm>
        <a:solidFill>
          <a:srgbClr val="FFFFFF"/>
        </a:solidFill>
      </xdr:grpSpPr>
      <xdr:pic>
        <xdr:nvPicPr>
          <xdr:cNvPr id="2"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3"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3</xdr:row>
      <xdr:rowOff>57150</xdr:rowOff>
    </xdr:to>
    <xdr:grpSp>
      <xdr:nvGrpSpPr>
        <xdr:cNvPr id="1" name="Gruppieren 2"/>
        <xdr:cNvGrpSpPr>
          <a:grpSpLocks/>
        </xdr:cNvGrpSpPr>
      </xdr:nvGrpSpPr>
      <xdr:grpSpPr>
        <a:xfrm>
          <a:off x="0" y="0"/>
          <a:ext cx="4124325" cy="542925"/>
          <a:chOff x="2536216" y="3185160"/>
          <a:chExt cx="4126992" cy="541652"/>
        </a:xfrm>
        <a:solidFill>
          <a:srgbClr val="FFFFFF"/>
        </a:solidFill>
      </xdr:grpSpPr>
      <xdr:pic>
        <xdr:nvPicPr>
          <xdr:cNvPr id="2" name="Grafik 3"/>
          <xdr:cNvPicPr preferRelativeResize="1">
            <a:picLocks noChangeAspect="1"/>
          </xdr:cNvPicPr>
        </xdr:nvPicPr>
        <xdr:blipFill>
          <a:blip r:embed="rId1"/>
          <a:stretch>
            <a:fillRect/>
          </a:stretch>
        </xdr:blipFill>
        <xdr:spPr>
          <a:xfrm>
            <a:off x="2536216" y="3185160"/>
            <a:ext cx="4126992" cy="487622"/>
          </a:xfrm>
          <a:prstGeom prst="rect">
            <a:avLst/>
          </a:prstGeom>
          <a:noFill/>
          <a:ln w="9525" cmpd="sng">
            <a:noFill/>
          </a:ln>
        </xdr:spPr>
      </xdr:pic>
      <xdr:sp>
        <xdr:nvSpPr>
          <xdr:cNvPr id="3" name="Textfeld 5"/>
          <xdr:cNvSpPr txBox="1">
            <a:spLocks noChangeArrowheads="1"/>
          </xdr:cNvSpPr>
        </xdr:nvSpPr>
        <xdr:spPr>
          <a:xfrm>
            <a:off x="4690506" y="3517734"/>
            <a:ext cx="1792146" cy="209078"/>
          </a:xfrm>
          <a:prstGeom prst="rect">
            <a:avLst/>
          </a:prstGeom>
          <a:noFill/>
          <a:ln w="9525" cmpd="sng">
            <a:noFill/>
          </a:ln>
        </xdr:spPr>
        <xdr:txBody>
          <a:bodyPr vertOverflow="clip" wrap="square"/>
          <a:p>
            <a:pPr algn="l">
              <a:defRPr/>
            </a:pPr>
            <a:r>
              <a:rPr lang="en-US" cap="none" sz="750" b="0" i="0" u="none" baseline="0">
                <a:solidFill>
                  <a:srgbClr val="333333"/>
                </a:solidFill>
              </a:rPr>
              <a:t>Fachbereich Pflanzliche Produkte</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5:AA95"/>
  <sheetViews>
    <sheetView showGridLines="0" zoomScale="115" zoomScaleNormal="115" zoomScaleSheetLayoutView="100" zoomScalePageLayoutView="0" workbookViewId="0" topLeftCell="A4">
      <selection activeCell="G14" sqref="G14"/>
    </sheetView>
  </sheetViews>
  <sheetFormatPr defaultColWidth="11.421875" defaultRowHeight="11.25" customHeight="1"/>
  <cols>
    <col min="1" max="1" width="2.7109375" style="1" customWidth="1"/>
    <col min="2" max="2" width="8.7109375" style="1" customWidth="1"/>
    <col min="3" max="3" width="3.7109375" style="1" customWidth="1"/>
    <col min="4" max="4" width="11.7109375" style="1" customWidth="1"/>
    <col min="5" max="5" width="12.8515625" style="1" customWidth="1"/>
    <col min="6" max="6" width="3.7109375" style="10" customWidth="1"/>
    <col min="7" max="8" width="8.7109375" style="1" customWidth="1"/>
    <col min="9" max="20" width="7.140625" style="1" customWidth="1"/>
    <col min="21" max="24" width="9.421875" style="1" customWidth="1"/>
    <col min="25" max="16384" width="11.421875" style="1" customWidth="1"/>
  </cols>
  <sheetData>
    <row r="1" ht="12.75"/>
    <row r="2" ht="12.75"/>
    <row r="3" ht="12.75"/>
    <row r="4" ht="12.75"/>
    <row r="5" spans="1:17" ht="11.25" customHeight="1">
      <c r="A5" s="604" t="s">
        <v>219</v>
      </c>
      <c r="E5" s="5"/>
      <c r="F5" s="4"/>
      <c r="G5" s="5"/>
      <c r="H5" s="6"/>
      <c r="I5" s="5"/>
      <c r="J5" s="6"/>
      <c r="K5" s="6"/>
      <c r="L5" s="5"/>
      <c r="M5" s="45"/>
      <c r="N5" s="7"/>
      <c r="O5" s="7"/>
      <c r="P5" s="7"/>
      <c r="Q5" s="7"/>
    </row>
    <row r="6" spans="5:17" ht="3" customHeight="1">
      <c r="E6" s="5"/>
      <c r="F6" s="4"/>
      <c r="G6" s="5"/>
      <c r="H6" s="6"/>
      <c r="I6" s="5"/>
      <c r="J6" s="6"/>
      <c r="K6" s="6"/>
      <c r="L6" s="5"/>
      <c r="M6" s="45"/>
      <c r="N6" s="7"/>
      <c r="O6" s="7"/>
      <c r="P6" s="7"/>
      <c r="Q6" s="7"/>
    </row>
    <row r="7" spans="5:17" ht="10.5" customHeight="1">
      <c r="E7" s="5"/>
      <c r="F7" s="4"/>
      <c r="G7" s="5"/>
      <c r="H7" s="6"/>
      <c r="I7" s="5"/>
      <c r="J7" s="6"/>
      <c r="K7" s="6"/>
      <c r="L7" s="5"/>
      <c r="M7" s="45"/>
      <c r="N7" s="7"/>
      <c r="O7" s="7"/>
      <c r="P7" s="7"/>
      <c r="Q7" s="7"/>
    </row>
    <row r="8" spans="5:17" ht="10.5" customHeight="1">
      <c r="E8" s="5"/>
      <c r="F8" s="4"/>
      <c r="G8" s="5"/>
      <c r="H8" s="6"/>
      <c r="I8" s="5"/>
      <c r="J8" s="6"/>
      <c r="K8" s="6"/>
      <c r="L8" s="5"/>
      <c r="M8" s="45"/>
      <c r="N8" s="7"/>
      <c r="O8" s="7"/>
      <c r="P8" s="7"/>
      <c r="Q8" s="7"/>
    </row>
    <row r="9" spans="1:17" ht="12.75" customHeight="1">
      <c r="A9" s="717"/>
      <c r="B9" s="718"/>
      <c r="C9" s="718"/>
      <c r="D9" s="718"/>
      <c r="E9" s="719"/>
      <c r="F9" s="4"/>
      <c r="G9" s="8" t="s">
        <v>226</v>
      </c>
      <c r="H9" s="6"/>
      <c r="I9" s="5"/>
      <c r="J9" s="6"/>
      <c r="K9" s="6"/>
      <c r="L9" s="5"/>
      <c r="M9" s="45"/>
      <c r="N9" s="7"/>
      <c r="O9" s="7"/>
      <c r="P9" s="7"/>
      <c r="Q9" s="7"/>
    </row>
    <row r="10" spans="1:17" ht="11.25" customHeight="1">
      <c r="A10" s="720"/>
      <c r="B10" s="721"/>
      <c r="C10" s="721"/>
      <c r="D10" s="721"/>
      <c r="E10" s="722"/>
      <c r="F10" s="4"/>
      <c r="H10" s="6"/>
      <c r="I10" s="5"/>
      <c r="J10" s="6"/>
      <c r="K10" s="6"/>
      <c r="L10" s="5"/>
      <c r="M10" s="45"/>
      <c r="N10" s="7"/>
      <c r="O10" s="7"/>
      <c r="P10" s="7"/>
      <c r="Q10" s="7"/>
    </row>
    <row r="11" spans="1:7" ht="11.25" customHeight="1">
      <c r="A11" s="720"/>
      <c r="B11" s="721"/>
      <c r="C11" s="721"/>
      <c r="D11" s="721"/>
      <c r="E11" s="722"/>
      <c r="G11" s="11" t="s">
        <v>0</v>
      </c>
    </row>
    <row r="12" spans="1:7" ht="11.25" customHeight="1">
      <c r="A12" s="720"/>
      <c r="B12" s="721"/>
      <c r="C12" s="721"/>
      <c r="D12" s="721"/>
      <c r="E12" s="722"/>
      <c r="F12" s="9"/>
      <c r="G12" s="673" t="s">
        <v>245</v>
      </c>
    </row>
    <row r="13" spans="1:7" ht="11.25" customHeight="1">
      <c r="A13" s="720"/>
      <c r="B13" s="721"/>
      <c r="C13" s="721"/>
      <c r="D13" s="721"/>
      <c r="E13" s="722"/>
      <c r="G13" s="12"/>
    </row>
    <row r="14" spans="1:8" ht="11.25" customHeight="1">
      <c r="A14" s="714" t="s">
        <v>106</v>
      </c>
      <c r="B14" s="715"/>
      <c r="C14" s="715"/>
      <c r="D14" s="715"/>
      <c r="E14" s="716"/>
      <c r="G14" s="690">
        <v>2023</v>
      </c>
      <c r="H14" s="13"/>
    </row>
    <row r="15" spans="1:9" ht="3" customHeight="1">
      <c r="A15" s="732"/>
      <c r="B15" s="733"/>
      <c r="C15" s="733"/>
      <c r="D15" s="733"/>
      <c r="E15" s="733"/>
      <c r="I15" s="1">
        <v>2021</v>
      </c>
    </row>
    <row r="16" spans="1:24" ht="11.25" customHeight="1">
      <c r="A16" s="143" t="s">
        <v>1</v>
      </c>
      <c r="B16" s="145"/>
      <c r="C16" s="146"/>
      <c r="D16" s="208"/>
      <c r="E16" s="69"/>
      <c r="F16" s="149"/>
      <c r="G16" s="150" t="s">
        <v>21</v>
      </c>
      <c r="H16" s="151" t="s">
        <v>41</v>
      </c>
      <c r="I16" s="151"/>
      <c r="J16" s="151"/>
      <c r="K16" s="151"/>
      <c r="L16" s="151"/>
      <c r="M16" s="152"/>
      <c r="N16" s="153" t="s">
        <v>42</v>
      </c>
      <c r="O16" s="154"/>
      <c r="P16" s="154"/>
      <c r="Q16" s="154"/>
      <c r="R16" s="154"/>
      <c r="S16" s="154"/>
      <c r="T16" s="155"/>
      <c r="U16" s="9"/>
      <c r="V16" s="9"/>
      <c r="W16" s="9"/>
      <c r="X16" s="9"/>
    </row>
    <row r="17" spans="1:24" ht="11.25" customHeight="1">
      <c r="A17" s="156"/>
      <c r="B17" s="158"/>
      <c r="C17" s="14"/>
      <c r="D17" s="209"/>
      <c r="E17" s="70"/>
      <c r="F17" s="17"/>
      <c r="G17" s="161"/>
      <c r="H17" s="162" t="s">
        <v>43</v>
      </c>
      <c r="I17" s="163"/>
      <c r="J17" s="164"/>
      <c r="K17" s="165" t="s">
        <v>44</v>
      </c>
      <c r="L17" s="165" t="s">
        <v>45</v>
      </c>
      <c r="M17" s="166" t="s">
        <v>46</v>
      </c>
      <c r="N17" s="167" t="s">
        <v>47</v>
      </c>
      <c r="O17" s="168"/>
      <c r="P17" s="168"/>
      <c r="Q17" s="169"/>
      <c r="R17" s="50" t="s">
        <v>46</v>
      </c>
      <c r="S17" s="49" t="s">
        <v>48</v>
      </c>
      <c r="T17" s="50" t="s">
        <v>49</v>
      </c>
      <c r="U17" s="9"/>
      <c r="V17" s="9"/>
      <c r="W17" s="9"/>
      <c r="X17" s="9"/>
    </row>
    <row r="18" spans="1:24" ht="11.25" customHeight="1">
      <c r="A18" s="156"/>
      <c r="B18" s="158"/>
      <c r="C18" s="14"/>
      <c r="D18" s="209"/>
      <c r="E18" s="70"/>
      <c r="F18" s="17"/>
      <c r="G18" s="161"/>
      <c r="H18" s="165" t="s">
        <v>50</v>
      </c>
      <c r="I18" s="162" t="s">
        <v>51</v>
      </c>
      <c r="J18" s="164"/>
      <c r="K18" s="161"/>
      <c r="L18" s="161" t="s">
        <v>52</v>
      </c>
      <c r="M18" s="166" t="s">
        <v>53</v>
      </c>
      <c r="N18" s="170" t="s">
        <v>54</v>
      </c>
      <c r="O18" s="171" t="s">
        <v>55</v>
      </c>
      <c r="P18" s="168"/>
      <c r="Q18" s="169"/>
      <c r="R18" s="50" t="s">
        <v>53</v>
      </c>
      <c r="S18" s="172" t="s">
        <v>56</v>
      </c>
      <c r="T18" s="50" t="s">
        <v>57</v>
      </c>
      <c r="U18" s="9"/>
      <c r="V18" s="9"/>
      <c r="W18" s="9"/>
      <c r="X18" s="9"/>
    </row>
    <row r="19" spans="1:24" ht="11.25" customHeight="1">
      <c r="A19" s="135"/>
      <c r="B19" s="14"/>
      <c r="C19" s="14"/>
      <c r="D19" s="47"/>
      <c r="E19" s="70"/>
      <c r="F19" s="17"/>
      <c r="G19" s="173"/>
      <c r="H19" s="173"/>
      <c r="I19" s="174" t="s">
        <v>58</v>
      </c>
      <c r="J19" s="175" t="s">
        <v>59</v>
      </c>
      <c r="K19" s="173" t="s">
        <v>60</v>
      </c>
      <c r="L19" s="173" t="s">
        <v>60</v>
      </c>
      <c r="M19" s="175" t="s">
        <v>60</v>
      </c>
      <c r="N19" s="176" t="s">
        <v>61</v>
      </c>
      <c r="O19" s="177" t="s">
        <v>62</v>
      </c>
      <c r="P19" s="177" t="s">
        <v>63</v>
      </c>
      <c r="Q19" s="178" t="s">
        <v>64</v>
      </c>
      <c r="R19" s="173" t="s">
        <v>60</v>
      </c>
      <c r="S19" s="179" t="s">
        <v>65</v>
      </c>
      <c r="T19" s="180" t="s">
        <v>66</v>
      </c>
      <c r="U19" s="9"/>
      <c r="V19" s="9"/>
      <c r="W19" s="9"/>
      <c r="X19" s="9"/>
    </row>
    <row r="20" spans="1:24" ht="11.25" customHeight="1">
      <c r="A20" s="181"/>
      <c r="B20" s="182"/>
      <c r="C20" s="182"/>
      <c r="D20" s="210"/>
      <c r="E20" s="211"/>
      <c r="F20" s="185"/>
      <c r="G20" s="186" t="s">
        <v>67</v>
      </c>
      <c r="H20" s="186"/>
      <c r="I20" s="186"/>
      <c r="J20" s="186"/>
      <c r="K20" s="186"/>
      <c r="L20" s="186"/>
      <c r="M20" s="187"/>
      <c r="N20" s="187"/>
      <c r="O20" s="178"/>
      <c r="P20" s="178"/>
      <c r="Q20" s="178"/>
      <c r="R20" s="180"/>
      <c r="S20" s="212"/>
      <c r="T20" s="180"/>
      <c r="U20" s="9"/>
      <c r="V20" s="9"/>
      <c r="W20" s="9"/>
      <c r="X20" s="9"/>
    </row>
    <row r="21" spans="1:20" ht="11.25" customHeight="1">
      <c r="A21" s="694" t="s">
        <v>183</v>
      </c>
      <c r="B21" s="14"/>
      <c r="C21" s="14"/>
      <c r="D21" s="47"/>
      <c r="E21" s="470"/>
      <c r="F21" s="470"/>
      <c r="G21" s="114">
        <v>1</v>
      </c>
      <c r="H21" s="114">
        <v>2</v>
      </c>
      <c r="I21" s="114">
        <v>3</v>
      </c>
      <c r="J21" s="114">
        <v>4</v>
      </c>
      <c r="K21" s="114">
        <v>5</v>
      </c>
      <c r="L21" s="114">
        <v>6</v>
      </c>
      <c r="M21" s="114">
        <v>7</v>
      </c>
      <c r="N21" s="48">
        <v>8</v>
      </c>
      <c r="O21" s="48">
        <v>9</v>
      </c>
      <c r="P21" s="48">
        <v>10</v>
      </c>
      <c r="Q21" s="48">
        <v>11</v>
      </c>
      <c r="R21" s="48">
        <v>12</v>
      </c>
      <c r="S21" s="48">
        <v>13</v>
      </c>
      <c r="T21" s="48">
        <v>14</v>
      </c>
    </row>
    <row r="22" spans="1:20" ht="3" customHeight="1">
      <c r="A22" s="695"/>
      <c r="B22" s="135"/>
      <c r="C22" s="14"/>
      <c r="D22" s="14"/>
      <c r="E22" s="14"/>
      <c r="F22" s="223"/>
      <c r="G22" s="136"/>
      <c r="H22" s="122"/>
      <c r="I22" s="122"/>
      <c r="J22" s="122"/>
      <c r="K22" s="122"/>
      <c r="L22" s="122"/>
      <c r="M22" s="55"/>
      <c r="N22" s="188"/>
      <c r="O22" s="56"/>
      <c r="P22" s="56"/>
      <c r="Q22" s="56"/>
      <c r="R22" s="56"/>
      <c r="S22" s="57"/>
      <c r="T22" s="56"/>
    </row>
    <row r="23" spans="1:20" ht="11.25" customHeight="1">
      <c r="A23" s="695"/>
      <c r="B23" s="723" t="s">
        <v>4</v>
      </c>
      <c r="C23" s="724"/>
      <c r="D23" s="724"/>
      <c r="E23" s="725"/>
      <c r="F23" s="17">
        <v>200</v>
      </c>
      <c r="G23" s="224">
        <f>SUM(H23:T23)</f>
        <v>0</v>
      </c>
      <c r="H23" s="213"/>
      <c r="I23" s="213"/>
      <c r="J23" s="213"/>
      <c r="K23" s="213"/>
      <c r="L23" s="213"/>
      <c r="M23" s="213"/>
      <c r="N23" s="213"/>
      <c r="O23" s="213"/>
      <c r="P23" s="213"/>
      <c r="Q23" s="213">
        <v>0</v>
      </c>
      <c r="R23" s="213"/>
      <c r="S23" s="213"/>
      <c r="T23" s="213"/>
    </row>
    <row r="24" spans="1:20" ht="11.25" customHeight="1">
      <c r="A24" s="695"/>
      <c r="B24" s="14" t="s">
        <v>5</v>
      </c>
      <c r="C24" s="724" t="s">
        <v>68</v>
      </c>
      <c r="D24" s="724"/>
      <c r="E24" s="725"/>
      <c r="F24" s="125">
        <v>202</v>
      </c>
      <c r="G24" s="213"/>
      <c r="H24" s="215"/>
      <c r="I24" s="214"/>
      <c r="J24" s="214"/>
      <c r="K24" s="214"/>
      <c r="L24" s="214"/>
      <c r="M24" s="214"/>
      <c r="N24" s="214"/>
      <c r="O24" s="214"/>
      <c r="P24" s="214"/>
      <c r="Q24" s="214"/>
      <c r="R24" s="214"/>
      <c r="S24" s="213"/>
      <c r="T24" s="213"/>
    </row>
    <row r="25" spans="1:20" ht="11.25" customHeight="1">
      <c r="A25" s="695"/>
      <c r="B25" s="14"/>
      <c r="C25" s="724" t="s">
        <v>69</v>
      </c>
      <c r="D25" s="724"/>
      <c r="E25" s="725"/>
      <c r="F25" s="125">
        <v>203</v>
      </c>
      <c r="G25" s="213"/>
      <c r="H25" s="214" t="s">
        <v>70</v>
      </c>
      <c r="I25" s="214" t="s">
        <v>70</v>
      </c>
      <c r="J25" s="214" t="s">
        <v>70</v>
      </c>
      <c r="K25" s="214" t="s">
        <v>70</v>
      </c>
      <c r="L25" s="214" t="s">
        <v>70</v>
      </c>
      <c r="M25" s="214" t="s">
        <v>70</v>
      </c>
      <c r="N25" s="214" t="s">
        <v>70</v>
      </c>
      <c r="O25" s="214"/>
      <c r="P25" s="214"/>
      <c r="Q25" s="214"/>
      <c r="R25" s="214"/>
      <c r="S25" s="213"/>
      <c r="T25" s="213"/>
    </row>
    <row r="26" spans="1:20" ht="11.25" customHeight="1">
      <c r="A26" s="695"/>
      <c r="B26" s="14"/>
      <c r="C26" s="724" t="s">
        <v>71</v>
      </c>
      <c r="D26" s="724"/>
      <c r="E26" s="725"/>
      <c r="F26" s="125">
        <v>204</v>
      </c>
      <c r="G26" s="213"/>
      <c r="H26" s="214" t="s">
        <v>70</v>
      </c>
      <c r="I26" s="214" t="s">
        <v>70</v>
      </c>
      <c r="J26" s="214" t="s">
        <v>70</v>
      </c>
      <c r="K26" s="214" t="s">
        <v>70</v>
      </c>
      <c r="L26" s="214" t="s">
        <v>70</v>
      </c>
      <c r="M26" s="214" t="s">
        <v>70</v>
      </c>
      <c r="N26" s="214" t="s">
        <v>70</v>
      </c>
      <c r="O26" s="214"/>
      <c r="P26" s="214"/>
      <c r="Q26" s="214"/>
      <c r="R26" s="214"/>
      <c r="S26" s="213"/>
      <c r="T26" s="213"/>
    </row>
    <row r="27" spans="1:20" ht="11.25" customHeight="1">
      <c r="A27" s="695"/>
      <c r="B27" s="14"/>
      <c r="C27" s="14" t="s">
        <v>138</v>
      </c>
      <c r="D27" s="205"/>
      <c r="E27" s="206"/>
      <c r="F27" s="502" t="s">
        <v>72</v>
      </c>
      <c r="G27" s="213">
        <v>0</v>
      </c>
      <c r="H27" s="214"/>
      <c r="I27" s="214"/>
      <c r="J27" s="214"/>
      <c r="K27" s="214"/>
      <c r="L27" s="214"/>
      <c r="M27" s="214"/>
      <c r="N27" s="214"/>
      <c r="O27" s="214"/>
      <c r="P27" s="214"/>
      <c r="Q27" s="214"/>
      <c r="R27" s="214"/>
      <c r="S27" s="213"/>
      <c r="T27" s="213"/>
    </row>
    <row r="28" spans="1:20" ht="11.25" customHeight="1">
      <c r="A28" s="695"/>
      <c r="B28" s="14"/>
      <c r="C28" s="724" t="s">
        <v>73</v>
      </c>
      <c r="D28" s="724"/>
      <c r="E28" s="725"/>
      <c r="F28" s="125">
        <v>207</v>
      </c>
      <c r="G28" s="213"/>
      <c r="H28" s="214"/>
      <c r="I28" s="214"/>
      <c r="J28" s="214"/>
      <c r="K28" s="214"/>
      <c r="L28" s="214"/>
      <c r="M28" s="214"/>
      <c r="N28" s="214"/>
      <c r="O28" s="214"/>
      <c r="P28" s="214"/>
      <c r="Q28" s="214"/>
      <c r="R28" s="214"/>
      <c r="S28" s="213"/>
      <c r="T28" s="213"/>
    </row>
    <row r="29" spans="1:20" ht="11.25" customHeight="1">
      <c r="A29" s="695"/>
      <c r="B29" s="723" t="s">
        <v>74</v>
      </c>
      <c r="C29" s="724"/>
      <c r="D29" s="734" t="s">
        <v>244</v>
      </c>
      <c r="E29" s="735"/>
      <c r="F29" s="125">
        <v>208</v>
      </c>
      <c r="G29" s="224">
        <f>SUM(H29:T29)</f>
        <v>0</v>
      </c>
      <c r="H29" s="224">
        <f>SUM('kernobstsaft 21 (OHNE LA)'!J48)</f>
        <v>0</v>
      </c>
      <c r="I29" s="224">
        <f>SUM('kernobstsaft 21 (OHNE LA)'!K48)</f>
        <v>0</v>
      </c>
      <c r="J29" s="224">
        <f>SUM('kernobstsaft 21 (OHNE LA)'!L48)</f>
        <v>0</v>
      </c>
      <c r="K29" s="224">
        <f>SUM('kernobstsaft 21 (OHNE LA)'!M48)</f>
        <v>0</v>
      </c>
      <c r="L29" s="224">
        <f>SUM('kernobstsaft 21 (OHNE LA)'!N48)</f>
        <v>0</v>
      </c>
      <c r="M29" s="224">
        <f>SUM('kernobstsaft 21 (OHNE LA)'!O48)</f>
        <v>0</v>
      </c>
      <c r="N29" s="224">
        <f>SUM('kernobstsaft 21 (OHNE LA)'!P48)</f>
        <v>0</v>
      </c>
      <c r="O29" s="224">
        <f>SUM('kernobstsaft 21 (OHNE LA)'!Q48)</f>
        <v>0</v>
      </c>
      <c r="P29" s="224">
        <f>SUM('kernobstsaft 21 (OHNE LA)'!R48)</f>
        <v>0</v>
      </c>
      <c r="Q29" s="224">
        <f>SUM('kernobstsaft 21 (OHNE LA)'!S48)</f>
        <v>0</v>
      </c>
      <c r="R29" s="224">
        <f>SUM('kernobstsaft 21 (OHNE LA)'!T48)</f>
        <v>0</v>
      </c>
      <c r="S29" s="224">
        <f>SUM('kernobstsaft 21 (OHNE LA)'!U48)</f>
        <v>0</v>
      </c>
      <c r="T29" s="224">
        <f>SUM('kernobstsaft 21 (OHNE LA)'!V48)</f>
        <v>0</v>
      </c>
    </row>
    <row r="30" spans="1:20" ht="3" customHeight="1">
      <c r="A30" s="695"/>
      <c r="B30" s="723"/>
      <c r="C30" s="724"/>
      <c r="D30" s="724"/>
      <c r="E30" s="725"/>
      <c r="F30" s="125"/>
      <c r="G30" s="67"/>
      <c r="H30" s="200"/>
      <c r="I30" s="200"/>
      <c r="J30" s="201"/>
      <c r="K30" s="200"/>
      <c r="L30" s="200"/>
      <c r="M30" s="201"/>
      <c r="N30" s="193"/>
      <c r="O30" s="20"/>
      <c r="P30" s="20"/>
      <c r="Q30" s="20"/>
      <c r="R30" s="20"/>
      <c r="S30" s="65"/>
      <c r="T30" s="63"/>
    </row>
    <row r="31" spans="1:20" ht="3" customHeight="1">
      <c r="A31" s="695"/>
      <c r="B31" s="726"/>
      <c r="C31" s="727"/>
      <c r="D31" s="727"/>
      <c r="E31" s="728"/>
      <c r="F31" s="125"/>
      <c r="G31" s="55"/>
      <c r="H31" s="200"/>
      <c r="I31" s="216"/>
      <c r="J31" s="200"/>
      <c r="K31" s="200"/>
      <c r="L31" s="200"/>
      <c r="M31" s="200"/>
      <c r="N31" s="217"/>
      <c r="O31" s="56"/>
      <c r="P31" s="56"/>
      <c r="Q31" s="56"/>
      <c r="R31" s="56"/>
      <c r="S31" s="197"/>
      <c r="T31" s="196"/>
    </row>
    <row r="32" spans="1:20" ht="11.25" customHeight="1">
      <c r="A32" s="695"/>
      <c r="B32" s="14" t="s">
        <v>35</v>
      </c>
      <c r="C32" s="724" t="s">
        <v>141</v>
      </c>
      <c r="D32" s="724"/>
      <c r="E32" s="725"/>
      <c r="F32" s="125">
        <v>209</v>
      </c>
      <c r="G32" s="224">
        <f>SUM(G23:G29)</f>
        <v>0</v>
      </c>
      <c r="H32" s="214" t="s">
        <v>70</v>
      </c>
      <c r="I32" s="214" t="s">
        <v>70</v>
      </c>
      <c r="J32" s="214" t="s">
        <v>70</v>
      </c>
      <c r="K32" s="214" t="s">
        <v>70</v>
      </c>
      <c r="L32" s="214" t="s">
        <v>70</v>
      </c>
      <c r="M32" s="214" t="s">
        <v>70</v>
      </c>
      <c r="N32" s="214" t="s">
        <v>70</v>
      </c>
      <c r="O32" s="214"/>
      <c r="P32" s="214"/>
      <c r="Q32" s="214"/>
      <c r="R32" s="214"/>
      <c r="S32" s="214"/>
      <c r="T32" s="214"/>
    </row>
    <row r="33" spans="1:20" ht="3" customHeight="1">
      <c r="A33" s="696"/>
      <c r="B33" s="729"/>
      <c r="C33" s="730"/>
      <c r="D33" s="730"/>
      <c r="E33" s="731"/>
      <c r="F33" s="226"/>
      <c r="G33" s="62"/>
      <c r="H33" s="219"/>
      <c r="I33" s="220"/>
      <c r="J33" s="219"/>
      <c r="K33" s="220"/>
      <c r="L33" s="220"/>
      <c r="M33" s="220"/>
      <c r="N33" s="221"/>
      <c r="O33" s="32"/>
      <c r="P33" s="32"/>
      <c r="Q33" s="32"/>
      <c r="R33" s="32"/>
      <c r="S33" s="58"/>
      <c r="T33" s="32"/>
    </row>
    <row r="34" spans="1:20" ht="3" customHeight="1">
      <c r="A34" s="694" t="s">
        <v>184</v>
      </c>
      <c r="B34" s="736"/>
      <c r="C34" s="737"/>
      <c r="D34" s="737"/>
      <c r="E34" s="738"/>
      <c r="F34" s="125"/>
      <c r="G34" s="60"/>
      <c r="H34" s="200"/>
      <c r="I34" s="200"/>
      <c r="J34" s="200"/>
      <c r="K34" s="200"/>
      <c r="L34" s="200"/>
      <c r="M34" s="200"/>
      <c r="N34" s="217"/>
      <c r="O34" s="56"/>
      <c r="P34" s="56"/>
      <c r="Q34" s="56"/>
      <c r="R34" s="56"/>
      <c r="S34" s="57"/>
      <c r="T34" s="56"/>
    </row>
    <row r="35" spans="1:20" ht="11.25" customHeight="1">
      <c r="A35" s="695"/>
      <c r="B35" s="723" t="s">
        <v>7</v>
      </c>
      <c r="C35" s="724"/>
      <c r="D35" s="724"/>
      <c r="E35" s="725"/>
      <c r="F35" s="126">
        <v>210</v>
      </c>
      <c r="G35" s="224">
        <f>SUM(H35:R35)</f>
        <v>0</v>
      </c>
      <c r="H35" s="213" t="s">
        <v>70</v>
      </c>
      <c r="I35" s="213"/>
      <c r="J35" s="213" t="s">
        <v>70</v>
      </c>
      <c r="K35" s="213" t="s">
        <v>70</v>
      </c>
      <c r="L35" s="213" t="s">
        <v>70</v>
      </c>
      <c r="M35" s="213" t="s">
        <v>70</v>
      </c>
      <c r="N35" s="213" t="s">
        <v>70</v>
      </c>
      <c r="O35" s="213"/>
      <c r="P35" s="213"/>
      <c r="Q35" s="213"/>
      <c r="R35" s="213"/>
      <c r="S35" s="214"/>
      <c r="T35" s="214"/>
    </row>
    <row r="36" spans="1:20" ht="11.25" customHeight="1">
      <c r="A36" s="695"/>
      <c r="B36" s="14" t="s">
        <v>75</v>
      </c>
      <c r="C36" s="706" t="s">
        <v>240</v>
      </c>
      <c r="D36" s="724"/>
      <c r="E36" s="725"/>
      <c r="F36" s="126">
        <v>222</v>
      </c>
      <c r="G36" s="224">
        <f>SUM(H36:T36)</f>
        <v>0</v>
      </c>
      <c r="H36" s="224">
        <f>SUM('kernobstsaft 22.1as_os(OHNE LA)'!J52)</f>
        <v>0</v>
      </c>
      <c r="I36" s="224">
        <f>SUM('kernobstsaft 22.1as_os(OHNE LA)'!K52)</f>
        <v>0</v>
      </c>
      <c r="J36" s="224">
        <f>SUM('kernobstsaft 22.1as_os(OHNE LA)'!L52)</f>
        <v>0</v>
      </c>
      <c r="K36" s="224">
        <f>SUM('kernobstsaft 22.1as_os(OHNE LA)'!M52)</f>
        <v>0</v>
      </c>
      <c r="L36" s="224">
        <f>SUM('kernobstsaft 22.1as_os(OHNE LA)'!N52)</f>
        <v>0</v>
      </c>
      <c r="M36" s="224">
        <f>SUM('kernobstsaft 22.1as_os(OHNE LA)'!O52)</f>
        <v>0</v>
      </c>
      <c r="N36" s="224">
        <f>SUM('kernobstsaft 22.1as_os(OHNE LA)'!P52)</f>
        <v>0</v>
      </c>
      <c r="O36" s="224">
        <f>SUM('kernobstsaft 22.1as_os(OHNE LA)'!Q52)</f>
        <v>0</v>
      </c>
      <c r="P36" s="224">
        <f>SUM('kernobstsaft 22.1as_os(OHNE LA)'!R52)</f>
        <v>0</v>
      </c>
      <c r="Q36" s="224">
        <f>SUM('kernobstsaft 22.1as_os(OHNE LA)'!S52)</f>
        <v>0</v>
      </c>
      <c r="R36" s="224">
        <f>SUM('kernobstsaft 22.1as_os(OHNE LA)'!T52)</f>
        <v>0</v>
      </c>
      <c r="S36" s="224">
        <f>SUM('kernobstsaft 22.1as_os(OHNE LA)'!U52)</f>
        <v>0</v>
      </c>
      <c r="T36" s="224">
        <f>SUM('kernobstsaft 22.1as_os(OHNE LA)'!V52)</f>
        <v>0</v>
      </c>
    </row>
    <row r="37" spans="1:20" ht="11.25" customHeight="1">
      <c r="A37" s="695"/>
      <c r="B37" s="14"/>
      <c r="C37" s="706" t="s">
        <v>241</v>
      </c>
      <c r="D37" s="706"/>
      <c r="E37" s="707"/>
      <c r="F37" s="125">
        <v>223</v>
      </c>
      <c r="G37" s="224">
        <f>SUM(H37:T37)</f>
        <v>0</v>
      </c>
      <c r="H37" s="224">
        <f>SUM('kernobstsaft 22.2 bs (OHNE LA)'!J52)</f>
        <v>0</v>
      </c>
      <c r="I37" s="224">
        <f>SUM('kernobstsaft 22.2 bs (OHNE LA)'!K52)</f>
        <v>0</v>
      </c>
      <c r="J37" s="224">
        <f>SUM('kernobstsaft 22.2 bs (OHNE LA)'!L52)</f>
        <v>0</v>
      </c>
      <c r="K37" s="224">
        <f>SUM('kernobstsaft 22.2 bs (OHNE LA)'!M52)</f>
        <v>0</v>
      </c>
      <c r="L37" s="224">
        <f>SUM('kernobstsaft 22.2 bs (OHNE LA)'!N52)</f>
        <v>0</v>
      </c>
      <c r="M37" s="224">
        <f>SUM('kernobstsaft 22.2 bs (OHNE LA)'!O52)</f>
        <v>0</v>
      </c>
      <c r="N37" s="224">
        <f>SUM('kernobstsaft 22.2 bs (OHNE LA)'!P52)</f>
        <v>0</v>
      </c>
      <c r="O37" s="224">
        <f>SUM('kernobstsaft 22.2 bs (OHNE LA)'!Q52)</f>
        <v>0</v>
      </c>
      <c r="P37" s="224">
        <f>SUM('kernobstsaft 22.2 bs (OHNE LA)'!R52)</f>
        <v>0</v>
      </c>
      <c r="Q37" s="224">
        <f>SUM('kernobstsaft 22.2 bs (OHNE LA)'!S52)</f>
        <v>0</v>
      </c>
      <c r="R37" s="224">
        <f>SUM('kernobstsaft 22.2 bs (OHNE LA)'!T52)</f>
        <v>0</v>
      </c>
      <c r="S37" s="224">
        <f>SUM('kernobstsaft 22.2 bs (OHNE LA)'!U52)</f>
        <v>0</v>
      </c>
      <c r="T37" s="224">
        <f>SUM('kernobstsaft 22.2 bs (OHNE LA)'!V52)</f>
        <v>0</v>
      </c>
    </row>
    <row r="38" spans="1:20" ht="11.25" customHeight="1">
      <c r="A38" s="695"/>
      <c r="B38" s="121"/>
      <c r="C38" s="706" t="s">
        <v>242</v>
      </c>
      <c r="D38" s="724"/>
      <c r="E38" s="725"/>
      <c r="F38" s="126">
        <v>224</v>
      </c>
      <c r="G38" s="224">
        <f>SUM(H38:T38)</f>
        <v>0</v>
      </c>
      <c r="H38" s="224">
        <f>SUM('kernobstsaft 22.3 süm (OHNE LA)'!J52)</f>
        <v>0</v>
      </c>
      <c r="I38" s="214"/>
      <c r="J38" s="214"/>
      <c r="K38" s="214"/>
      <c r="L38" s="214"/>
      <c r="M38" s="214"/>
      <c r="N38" s="214"/>
      <c r="O38" s="214"/>
      <c r="P38" s="214"/>
      <c r="Q38" s="214"/>
      <c r="R38" s="214"/>
      <c r="S38" s="224">
        <f>SUM('kernobstsaft 22.3 süm (OHNE LA)'!U52)</f>
        <v>0</v>
      </c>
      <c r="T38" s="224">
        <f>SUM('kernobstsaft 22.3 süm (OHNE LA)'!V52)</f>
        <v>0</v>
      </c>
    </row>
    <row r="39" spans="1:23" ht="11.25" customHeight="1">
      <c r="A39" s="695"/>
      <c r="B39" s="225"/>
      <c r="C39" s="706" t="s">
        <v>243</v>
      </c>
      <c r="D39" s="706"/>
      <c r="E39" s="707"/>
      <c r="F39" s="125">
        <v>230</v>
      </c>
      <c r="G39" s="224">
        <f>SUM(H39:T39)</f>
        <v>0</v>
      </c>
      <c r="H39" s="224">
        <f>SUM('kernobstsaft 23 (OHNE LA)'!J56)</f>
        <v>0</v>
      </c>
      <c r="I39" s="224">
        <f>SUM('kernobstsaft 23 (OHNE LA)'!K56)</f>
        <v>0</v>
      </c>
      <c r="J39" s="224">
        <f>SUM('kernobstsaft 23 (OHNE LA)'!L56)</f>
        <v>0</v>
      </c>
      <c r="K39" s="224">
        <f>SUM('kernobstsaft 23 (OHNE LA)'!M56)</f>
        <v>0</v>
      </c>
      <c r="L39" s="224">
        <f>SUM('kernobstsaft 23 (OHNE LA)'!N56)</f>
        <v>0</v>
      </c>
      <c r="M39" s="224">
        <f>SUM('kernobstsaft 23 (OHNE LA)'!O56)</f>
        <v>0</v>
      </c>
      <c r="N39" s="224">
        <f>SUM('kernobstsaft 23 (OHNE LA)'!P56)</f>
        <v>0</v>
      </c>
      <c r="O39" s="224">
        <f>SUM('kernobstsaft 23 (OHNE LA)'!Q56)</f>
        <v>0</v>
      </c>
      <c r="P39" s="224">
        <f>SUM('kernobstsaft 23 (OHNE LA)'!R56)</f>
        <v>0</v>
      </c>
      <c r="Q39" s="224">
        <f>SUM('kernobstsaft 23 (OHNE LA)'!S56)</f>
        <v>0</v>
      </c>
      <c r="R39" s="224">
        <f>SUM('kernobstsaft 23 (OHNE LA)'!T56)</f>
        <v>0</v>
      </c>
      <c r="S39" s="224">
        <f>SUM('kernobstsaft 23 (OHNE LA)'!U56)</f>
        <v>0</v>
      </c>
      <c r="T39" s="224">
        <f>SUM('kernobstsaft 23 (OHNE LA)'!V56)</f>
        <v>0</v>
      </c>
      <c r="W39" s="118"/>
    </row>
    <row r="40" spans="1:20" ht="3" customHeight="1">
      <c r="A40" s="695"/>
      <c r="B40" s="739"/>
      <c r="C40" s="740"/>
      <c r="D40" s="740"/>
      <c r="E40" s="741"/>
      <c r="F40" s="125"/>
      <c r="G40" s="60"/>
      <c r="H40" s="53"/>
      <c r="I40" s="53"/>
      <c r="J40" s="53"/>
      <c r="K40" s="53"/>
      <c r="L40" s="53"/>
      <c r="M40" s="53"/>
      <c r="N40" s="25"/>
      <c r="O40" s="61"/>
      <c r="P40" s="61"/>
      <c r="Q40" s="61"/>
      <c r="R40" s="56"/>
      <c r="S40" s="57"/>
      <c r="T40" s="56"/>
    </row>
    <row r="41" spans="1:20" ht="11.25" customHeight="1">
      <c r="A41" s="695"/>
      <c r="B41" s="711" t="s">
        <v>76</v>
      </c>
      <c r="C41" s="712"/>
      <c r="D41" s="712"/>
      <c r="E41" s="713"/>
      <c r="F41" s="125"/>
      <c r="G41" s="214" t="s">
        <v>70</v>
      </c>
      <c r="H41" s="214"/>
      <c r="I41" s="214"/>
      <c r="J41" s="214"/>
      <c r="K41" s="214"/>
      <c r="L41" s="214"/>
      <c r="M41" s="214"/>
      <c r="N41" s="214"/>
      <c r="O41" s="214"/>
      <c r="P41" s="214"/>
      <c r="Q41" s="214"/>
      <c r="R41" s="214"/>
      <c r="S41" s="214"/>
      <c r="T41" s="214"/>
    </row>
    <row r="42" spans="1:20" ht="11.25" customHeight="1">
      <c r="A42" s="695"/>
      <c r="B42" s="702" t="s">
        <v>77</v>
      </c>
      <c r="C42" s="703"/>
      <c r="D42" s="703"/>
      <c r="E42" s="704"/>
      <c r="F42" s="127">
        <v>271</v>
      </c>
      <c r="G42" s="213" t="s">
        <v>70</v>
      </c>
      <c r="H42" s="214"/>
      <c r="I42" s="214"/>
      <c r="J42" s="214"/>
      <c r="K42" s="214"/>
      <c r="L42" s="214"/>
      <c r="M42" s="214"/>
      <c r="N42" s="214"/>
      <c r="O42" s="214"/>
      <c r="P42" s="214"/>
      <c r="Q42" s="214"/>
      <c r="R42" s="214"/>
      <c r="S42" s="214"/>
      <c r="T42" s="214"/>
    </row>
    <row r="43" spans="1:20" ht="11.25" customHeight="1">
      <c r="A43" s="695"/>
      <c r="B43" s="702" t="s">
        <v>78</v>
      </c>
      <c r="C43" s="703"/>
      <c r="D43" s="703"/>
      <c r="E43" s="704"/>
      <c r="F43" s="125">
        <v>272</v>
      </c>
      <c r="G43" s="213"/>
      <c r="H43" s="214"/>
      <c r="I43" s="214"/>
      <c r="J43" s="214"/>
      <c r="K43" s="214"/>
      <c r="L43" s="214"/>
      <c r="M43" s="214"/>
      <c r="N43" s="214"/>
      <c r="O43" s="214"/>
      <c r="P43" s="214"/>
      <c r="Q43" s="214"/>
      <c r="R43" s="214"/>
      <c r="S43" s="214"/>
      <c r="T43" s="214"/>
    </row>
    <row r="44" spans="1:20" ht="11.25" customHeight="1">
      <c r="A44" s="695"/>
      <c r="B44" s="702" t="s">
        <v>79</v>
      </c>
      <c r="C44" s="703"/>
      <c r="D44" s="703"/>
      <c r="E44" s="704"/>
      <c r="F44" s="125">
        <v>273</v>
      </c>
      <c r="G44" s="213"/>
      <c r="H44" s="214"/>
      <c r="I44" s="214"/>
      <c r="J44" s="214"/>
      <c r="K44" s="214"/>
      <c r="L44" s="214"/>
      <c r="M44" s="214"/>
      <c r="N44" s="214"/>
      <c r="O44" s="214"/>
      <c r="P44" s="214"/>
      <c r="Q44" s="214"/>
      <c r="R44" s="214"/>
      <c r="S44" s="214"/>
      <c r="T44" s="214"/>
    </row>
    <row r="45" spans="1:20" ht="11.25" customHeight="1">
      <c r="A45" s="695"/>
      <c r="B45" s="702" t="s">
        <v>80</v>
      </c>
      <c r="C45" s="703"/>
      <c r="D45" s="703"/>
      <c r="E45" s="704"/>
      <c r="F45" s="125">
        <v>274</v>
      </c>
      <c r="G45" s="213"/>
      <c r="H45" s="214"/>
      <c r="I45" s="214"/>
      <c r="J45" s="214"/>
      <c r="K45" s="214"/>
      <c r="L45" s="214"/>
      <c r="M45" s="214"/>
      <c r="N45" s="214"/>
      <c r="O45" s="214"/>
      <c r="P45" s="214"/>
      <c r="Q45" s="214"/>
      <c r="R45" s="214"/>
      <c r="S45" s="214"/>
      <c r="T45" s="214"/>
    </row>
    <row r="46" spans="1:20" ht="11.25" customHeight="1">
      <c r="A46" s="695"/>
      <c r="B46" s="702" t="s">
        <v>81</v>
      </c>
      <c r="C46" s="703"/>
      <c r="D46" s="703"/>
      <c r="E46" s="704"/>
      <c r="F46" s="125">
        <v>281</v>
      </c>
      <c r="G46" s="224">
        <f>SUM(T46)</f>
        <v>0</v>
      </c>
      <c r="H46" s="329" t="s">
        <v>166</v>
      </c>
      <c r="I46" s="480" t="s">
        <v>140</v>
      </c>
      <c r="J46" s="481"/>
      <c r="K46" s="476"/>
      <c r="L46" s="479"/>
      <c r="M46" s="475"/>
      <c r="N46" s="479"/>
      <c r="O46" s="475"/>
      <c r="P46" s="479"/>
      <c r="Q46" s="479"/>
      <c r="R46" s="476"/>
      <c r="S46" s="330" t="s">
        <v>167</v>
      </c>
      <c r="T46" s="213"/>
    </row>
    <row r="47" spans="1:20" ht="11.25" customHeight="1">
      <c r="A47" s="695"/>
      <c r="B47" s="702" t="s">
        <v>82</v>
      </c>
      <c r="C47" s="703"/>
      <c r="D47" s="703"/>
      <c r="E47" s="704"/>
      <c r="F47" s="125">
        <v>296</v>
      </c>
      <c r="G47" s="224">
        <f>SUM(H47:T47)</f>
        <v>0</v>
      </c>
      <c r="H47" s="213"/>
      <c r="I47" s="213"/>
      <c r="J47" s="213"/>
      <c r="K47" s="213"/>
      <c r="L47" s="213"/>
      <c r="M47" s="213"/>
      <c r="N47" s="213"/>
      <c r="O47" s="213"/>
      <c r="P47" s="213"/>
      <c r="Q47" s="213"/>
      <c r="R47" s="213"/>
      <c r="S47" s="213"/>
      <c r="T47" s="213"/>
    </row>
    <row r="48" spans="1:20" ht="3" customHeight="1">
      <c r="A48" s="695"/>
      <c r="B48" s="705"/>
      <c r="C48" s="706"/>
      <c r="D48" s="706"/>
      <c r="E48" s="707"/>
      <c r="F48" s="128"/>
      <c r="G48" s="62"/>
      <c r="H48" s="23"/>
      <c r="I48" s="23"/>
      <c r="J48" s="51"/>
      <c r="K48" s="23"/>
      <c r="L48" s="51"/>
      <c r="M48" s="23"/>
      <c r="N48" s="23"/>
      <c r="O48" s="56"/>
      <c r="P48" s="56"/>
      <c r="Q48" s="56"/>
      <c r="R48" s="56"/>
      <c r="S48" s="57"/>
      <c r="T48" s="56"/>
    </row>
    <row r="49" spans="1:20" s="9" customFormat="1" ht="3" customHeight="1">
      <c r="A49" s="695"/>
      <c r="B49" s="705"/>
      <c r="C49" s="706"/>
      <c r="D49" s="706"/>
      <c r="E49" s="707"/>
      <c r="F49" s="128"/>
      <c r="G49" s="25"/>
      <c r="H49" s="217"/>
      <c r="I49" s="217"/>
      <c r="J49" s="200"/>
      <c r="K49" s="217"/>
      <c r="L49" s="200"/>
      <c r="M49" s="217"/>
      <c r="N49" s="217"/>
      <c r="O49" s="56"/>
      <c r="P49" s="56"/>
      <c r="Q49" s="56"/>
      <c r="R49" s="56"/>
      <c r="S49" s="57"/>
      <c r="T49" s="56"/>
    </row>
    <row r="50" spans="1:20" s="9" customFormat="1" ht="11.25" customHeight="1">
      <c r="A50" s="695"/>
      <c r="B50" s="134" t="s">
        <v>35</v>
      </c>
      <c r="C50" s="712" t="s">
        <v>142</v>
      </c>
      <c r="D50" s="712"/>
      <c r="E50" s="713"/>
      <c r="F50" s="125">
        <v>297</v>
      </c>
      <c r="G50" s="224">
        <f>SUM(G35:G39,G42:G47)</f>
        <v>0</v>
      </c>
      <c r="H50" s="218"/>
      <c r="I50" s="218"/>
      <c r="J50" s="218"/>
      <c r="K50" s="218"/>
      <c r="L50" s="218"/>
      <c r="M50" s="218"/>
      <c r="N50" s="218"/>
      <c r="O50" s="218"/>
      <c r="P50" s="218"/>
      <c r="Q50" s="218"/>
      <c r="R50" s="218"/>
      <c r="S50" s="218"/>
      <c r="T50" s="218"/>
    </row>
    <row r="51" spans="1:20" s="9" customFormat="1" ht="3" customHeight="1">
      <c r="A51" s="696"/>
      <c r="B51" s="697"/>
      <c r="C51" s="698"/>
      <c r="D51" s="698"/>
      <c r="E51" s="699"/>
      <c r="F51" s="227"/>
      <c r="G51" s="116"/>
      <c r="H51" s="221"/>
      <c r="I51" s="221"/>
      <c r="J51" s="220"/>
      <c r="K51" s="221"/>
      <c r="L51" s="220"/>
      <c r="M51" s="221"/>
      <c r="N51" s="228"/>
      <c r="O51" s="32"/>
      <c r="P51" s="32"/>
      <c r="Q51" s="32"/>
      <c r="R51" s="32"/>
      <c r="S51" s="58"/>
      <c r="T51" s="32"/>
    </row>
    <row r="52" spans="1:20" s="9" customFormat="1" ht="3" customHeight="1">
      <c r="A52" s="694" t="s">
        <v>139</v>
      </c>
      <c r="B52" s="708"/>
      <c r="C52" s="709"/>
      <c r="D52" s="709"/>
      <c r="E52" s="710"/>
      <c r="F52" s="128"/>
      <c r="G52" s="64"/>
      <c r="H52" s="198"/>
      <c r="I52" s="198"/>
      <c r="J52" s="199"/>
      <c r="K52" s="198"/>
      <c r="L52" s="199"/>
      <c r="M52" s="198"/>
      <c r="N52" s="198"/>
      <c r="O52" s="56"/>
      <c r="P52" s="56"/>
      <c r="Q52" s="56"/>
      <c r="R52" s="56"/>
      <c r="S52" s="57"/>
      <c r="T52" s="56"/>
    </row>
    <row r="53" spans="1:20" s="9" customFormat="1" ht="11.25" customHeight="1">
      <c r="A53" s="695"/>
      <c r="B53" s="34" t="s">
        <v>83</v>
      </c>
      <c r="C53" s="700" t="s">
        <v>143</v>
      </c>
      <c r="D53" s="700"/>
      <c r="E53" s="701"/>
      <c r="F53" s="125">
        <v>298</v>
      </c>
      <c r="G53" s="224">
        <f>SUM(G32-G50)</f>
        <v>0</v>
      </c>
      <c r="H53" s="218"/>
      <c r="I53" s="218"/>
      <c r="J53" s="218"/>
      <c r="K53" s="218"/>
      <c r="L53" s="218"/>
      <c r="M53" s="218"/>
      <c r="N53" s="218"/>
      <c r="O53" s="218"/>
      <c r="P53" s="218"/>
      <c r="Q53" s="218"/>
      <c r="R53" s="218"/>
      <c r="S53" s="218"/>
      <c r="T53" s="218"/>
    </row>
    <row r="54" spans="1:20" s="9" customFormat="1" ht="11.25" customHeight="1">
      <c r="A54" s="695"/>
      <c r="B54" s="34"/>
      <c r="C54" s="700" t="s">
        <v>84</v>
      </c>
      <c r="D54" s="700"/>
      <c r="E54" s="701"/>
      <c r="F54" s="125">
        <v>299</v>
      </c>
      <c r="G54" s="224">
        <f>SUM(H54:T54)</f>
        <v>0</v>
      </c>
      <c r="H54" s="213"/>
      <c r="I54" s="213"/>
      <c r="J54" s="213">
        <v>0</v>
      </c>
      <c r="K54" s="213"/>
      <c r="L54" s="213"/>
      <c r="M54" s="213"/>
      <c r="N54" s="213">
        <v>0</v>
      </c>
      <c r="O54" s="213"/>
      <c r="P54" s="213">
        <v>0</v>
      </c>
      <c r="Q54" s="213"/>
      <c r="R54" s="213"/>
      <c r="S54" s="213"/>
      <c r="T54" s="213"/>
    </row>
    <row r="55" spans="1:20" s="9" customFormat="1" ht="3" customHeight="1">
      <c r="A55" s="696"/>
      <c r="B55" s="697"/>
      <c r="C55" s="698"/>
      <c r="D55" s="698"/>
      <c r="E55" s="699"/>
      <c r="F55" s="133"/>
      <c r="G55" s="117"/>
      <c r="H55" s="115"/>
      <c r="I55" s="115"/>
      <c r="J55" s="115"/>
      <c r="K55" s="115"/>
      <c r="L55" s="115"/>
      <c r="M55" s="115"/>
      <c r="N55" s="115"/>
      <c r="O55" s="115"/>
      <c r="P55" s="115"/>
      <c r="Q55" s="115"/>
      <c r="R55" s="115"/>
      <c r="S55" s="115"/>
      <c r="T55" s="115"/>
    </row>
    <row r="56" spans="1:20" s="9" customFormat="1" ht="11.25" customHeight="1">
      <c r="A56" s="34"/>
      <c r="B56" s="34"/>
      <c r="C56" s="207"/>
      <c r="D56" s="514"/>
      <c r="E56" s="514"/>
      <c r="F56" s="515"/>
      <c r="G56" s="40"/>
      <c r="H56" s="321"/>
      <c r="I56" s="40"/>
      <c r="J56" s="321"/>
      <c r="K56" s="40"/>
      <c r="L56" s="40"/>
      <c r="M56" s="40"/>
      <c r="N56" s="40"/>
      <c r="O56" s="41"/>
      <c r="P56" s="41"/>
      <c r="Q56" s="41"/>
      <c r="R56" s="41"/>
      <c r="S56" s="41"/>
      <c r="T56" s="41"/>
    </row>
    <row r="57" spans="1:20" s="9" customFormat="1" ht="11.25" customHeight="1">
      <c r="A57" s="296"/>
      <c r="B57" s="296"/>
      <c r="C57" s="296"/>
      <c r="D57" s="297"/>
      <c r="E57" s="292"/>
      <c r="F57" s="516"/>
      <c r="G57" s="292"/>
      <c r="H57" s="292"/>
      <c r="I57" s="292"/>
      <c r="J57" s="292"/>
      <c r="K57" s="292"/>
      <c r="L57" s="292"/>
      <c r="M57" s="292"/>
      <c r="N57" s="292"/>
      <c r="O57" s="41"/>
      <c r="P57" s="41"/>
      <c r="Q57" s="41"/>
      <c r="R57" s="41"/>
      <c r="S57" s="41"/>
      <c r="T57" s="41"/>
    </row>
    <row r="58" spans="1:20" ht="11.25" customHeight="1">
      <c r="A58" s="298"/>
      <c r="B58" s="298"/>
      <c r="C58" s="296"/>
      <c r="D58" s="297"/>
      <c r="E58" s="288"/>
      <c r="F58" s="516"/>
      <c r="G58" s="288"/>
      <c r="H58" s="288"/>
      <c r="I58" s="288"/>
      <c r="J58" s="288"/>
      <c r="K58" s="288"/>
      <c r="L58" s="288"/>
      <c r="M58" s="288"/>
      <c r="N58" s="299"/>
      <c r="O58" s="140"/>
      <c r="P58" s="140"/>
      <c r="Q58" s="140"/>
      <c r="R58" s="140"/>
      <c r="S58" s="140"/>
      <c r="T58" s="140"/>
    </row>
    <row r="59" spans="1:20" ht="11.25" customHeight="1">
      <c r="A59" s="140"/>
      <c r="B59" s="140"/>
      <c r="C59" s="140"/>
      <c r="D59" s="140"/>
      <c r="E59" s="140"/>
      <c r="F59" s="142"/>
      <c r="G59" s="140"/>
      <c r="H59" s="140"/>
      <c r="I59" s="140"/>
      <c r="J59" s="140"/>
      <c r="K59" s="140"/>
      <c r="L59" s="140"/>
      <c r="M59" s="140"/>
      <c r="N59" s="140"/>
      <c r="O59" s="140"/>
      <c r="P59" s="140"/>
      <c r="Q59" s="140"/>
      <c r="R59" s="140"/>
      <c r="S59" s="140"/>
      <c r="T59" s="140"/>
    </row>
    <row r="60" spans="1:20" ht="11.25" customHeight="1">
      <c r="A60" s="140"/>
      <c r="B60" s="140"/>
      <c r="C60" s="140"/>
      <c r="D60" s="140"/>
      <c r="E60" s="140"/>
      <c r="F60" s="142"/>
      <c r="G60" s="140"/>
      <c r="H60" s="140"/>
      <c r="I60" s="140"/>
      <c r="J60" s="140"/>
      <c r="K60" s="140"/>
      <c r="L60" s="140"/>
      <c r="M60" s="140"/>
      <c r="N60" s="140"/>
      <c r="O60" s="140"/>
      <c r="P60" s="140"/>
      <c r="Q60" s="140"/>
      <c r="R60" s="140"/>
      <c r="S60" s="140"/>
      <c r="T60" s="140"/>
    </row>
    <row r="80" spans="11:27" ht="11.25" customHeight="1">
      <c r="K80" s="684"/>
      <c r="L80" s="684"/>
      <c r="M80" s="684"/>
      <c r="N80" s="684"/>
      <c r="O80" s="684"/>
      <c r="P80" s="684"/>
      <c r="Q80" s="684"/>
      <c r="R80" s="684"/>
      <c r="S80" s="684"/>
      <c r="T80" s="684"/>
      <c r="U80" s="684"/>
      <c r="V80" s="684"/>
      <c r="W80" s="684"/>
      <c r="X80" s="684"/>
      <c r="Y80" s="684"/>
      <c r="Z80" s="684"/>
      <c r="AA80" s="684"/>
    </row>
    <row r="81" spans="11:27" ht="11.25" customHeight="1">
      <c r="K81" s="684"/>
      <c r="L81" s="684"/>
      <c r="M81" s="684"/>
      <c r="N81" s="684"/>
      <c r="O81" s="684"/>
      <c r="P81" s="684"/>
      <c r="Q81" s="684"/>
      <c r="R81" s="684"/>
      <c r="S81" s="684"/>
      <c r="T81" s="684"/>
      <c r="U81" s="684"/>
      <c r="V81" s="684"/>
      <c r="W81" s="684"/>
      <c r="X81" s="684"/>
      <c r="Y81" s="684"/>
      <c r="Z81" s="684"/>
      <c r="AA81" s="684"/>
    </row>
    <row r="82" spans="11:27" ht="11.25" customHeight="1">
      <c r="K82" s="684"/>
      <c r="L82" s="684"/>
      <c r="M82" s="684"/>
      <c r="N82" s="684"/>
      <c r="O82" s="684"/>
      <c r="P82" s="684"/>
      <c r="Q82" s="684"/>
      <c r="R82" s="684"/>
      <c r="S82" s="684"/>
      <c r="T82" s="684"/>
      <c r="U82" s="684"/>
      <c r="V82" s="684"/>
      <c r="W82" s="684"/>
      <c r="X82" s="684"/>
      <c r="Y82" s="684"/>
      <c r="Z82" s="684"/>
      <c r="AA82" s="684"/>
    </row>
    <row r="83" spans="11:27" ht="11.25" customHeight="1">
      <c r="K83" s="684"/>
      <c r="L83" s="684"/>
      <c r="M83" s="684"/>
      <c r="N83" s="684"/>
      <c r="O83" s="684"/>
      <c r="P83" s="684"/>
      <c r="Q83" s="684"/>
      <c r="R83" s="684"/>
      <c r="S83" s="684"/>
      <c r="T83" s="684"/>
      <c r="U83" s="684"/>
      <c r="V83" s="684"/>
      <c r="W83" s="684"/>
      <c r="X83" s="684"/>
      <c r="Y83" s="684"/>
      <c r="Z83" s="684"/>
      <c r="AA83" s="684"/>
    </row>
    <row r="84" spans="11:27" ht="11.25" customHeight="1">
      <c r="K84" s="684"/>
      <c r="L84" s="684"/>
      <c r="M84" s="684"/>
      <c r="N84" s="684"/>
      <c r="O84" s="684"/>
      <c r="P84" s="684"/>
      <c r="Q84" s="684"/>
      <c r="R84" s="684"/>
      <c r="S84" s="684"/>
      <c r="T84" s="684"/>
      <c r="U84" s="684"/>
      <c r="V84" s="684"/>
      <c r="W84" s="684"/>
      <c r="X84" s="684"/>
      <c r="Y84" s="684"/>
      <c r="Z84" s="684"/>
      <c r="AA84" s="684"/>
    </row>
    <row r="85" spans="11:27" ht="11.25" customHeight="1">
      <c r="K85" s="684"/>
      <c r="L85" s="684"/>
      <c r="M85" s="684"/>
      <c r="N85" s="688"/>
      <c r="O85" s="684"/>
      <c r="P85" s="684"/>
      <c r="Q85" s="684"/>
      <c r="R85" s="684"/>
      <c r="S85" s="684"/>
      <c r="T85" s="684"/>
      <c r="U85" s="684"/>
      <c r="V85" s="684"/>
      <c r="W85" s="684"/>
      <c r="X85" s="684"/>
      <c r="Y85" s="684"/>
      <c r="Z85" s="684"/>
      <c r="AA85" s="684"/>
    </row>
    <row r="86" spans="11:27" ht="11.25" customHeight="1">
      <c r="K86" s="684"/>
      <c r="L86" s="684"/>
      <c r="M86" s="684"/>
      <c r="N86" s="684"/>
      <c r="O86" s="684"/>
      <c r="P86" s="684"/>
      <c r="Q86" s="684"/>
      <c r="R86" s="684"/>
      <c r="S86" s="684"/>
      <c r="T86" s="684"/>
      <c r="U86" s="684"/>
      <c r="V86" s="684"/>
      <c r="W86" s="684"/>
      <c r="X86" s="684"/>
      <c r="Y86" s="684"/>
      <c r="Z86" s="684"/>
      <c r="AA86" s="684"/>
    </row>
    <row r="87" spans="11:27" ht="11.25" customHeight="1">
      <c r="K87" s="684"/>
      <c r="L87" s="684"/>
      <c r="M87" s="684"/>
      <c r="N87" s="684"/>
      <c r="O87" s="684"/>
      <c r="P87" s="684"/>
      <c r="Q87" s="684"/>
      <c r="R87" s="684"/>
      <c r="S87" s="684"/>
      <c r="T87" s="684"/>
      <c r="U87" s="684"/>
      <c r="V87" s="684"/>
      <c r="W87" s="684"/>
      <c r="X87" s="684"/>
      <c r="Y87" s="684"/>
      <c r="Z87" s="684"/>
      <c r="AA87" s="684"/>
    </row>
    <row r="88" spans="11:27" ht="11.25" customHeight="1">
      <c r="K88" s="684"/>
      <c r="L88" s="684"/>
      <c r="M88" s="684"/>
      <c r="N88" s="684"/>
      <c r="O88" s="684"/>
      <c r="P88" s="684"/>
      <c r="Q88" s="684"/>
      <c r="R88" s="684"/>
      <c r="S88" s="684"/>
      <c r="T88" s="684"/>
      <c r="U88" s="684"/>
      <c r="V88" s="684"/>
      <c r="W88" s="684"/>
      <c r="X88" s="684"/>
      <c r="Y88" s="684"/>
      <c r="Z88" s="684"/>
      <c r="AA88" s="684"/>
    </row>
    <row r="89" spans="11:27" ht="11.25" customHeight="1">
      <c r="K89" s="684"/>
      <c r="L89" s="684"/>
      <c r="M89" s="684"/>
      <c r="N89" s="684"/>
      <c r="O89" s="684"/>
      <c r="P89" s="684"/>
      <c r="Q89" s="684"/>
      <c r="R89" s="684"/>
      <c r="S89" s="684"/>
      <c r="T89" s="684"/>
      <c r="U89" s="684"/>
      <c r="V89" s="684"/>
      <c r="W89" s="684"/>
      <c r="X89" s="684"/>
      <c r="Y89" s="684"/>
      <c r="Z89" s="684"/>
      <c r="AA89" s="684"/>
    </row>
    <row r="90" spans="11:27" ht="11.25" customHeight="1">
      <c r="K90" s="684"/>
      <c r="L90" s="684"/>
      <c r="M90" s="684"/>
      <c r="N90" s="684"/>
      <c r="O90" s="684"/>
      <c r="P90" s="684"/>
      <c r="Q90" s="684"/>
      <c r="R90" s="684"/>
      <c r="S90" s="684"/>
      <c r="T90" s="684"/>
      <c r="U90" s="684"/>
      <c r="V90" s="684"/>
      <c r="W90" s="684"/>
      <c r="X90" s="684"/>
      <c r="Y90" s="684"/>
      <c r="Z90" s="684"/>
      <c r="AA90" s="684"/>
    </row>
    <row r="91" spans="11:27" ht="11.25" customHeight="1">
      <c r="K91" s="684"/>
      <c r="L91" s="684"/>
      <c r="M91" s="684"/>
      <c r="N91" s="684"/>
      <c r="O91" s="684"/>
      <c r="P91" s="684"/>
      <c r="Q91" s="684"/>
      <c r="R91" s="684"/>
      <c r="S91" s="684"/>
      <c r="T91" s="684"/>
      <c r="U91" s="684"/>
      <c r="V91" s="684"/>
      <c r="W91" s="684"/>
      <c r="X91" s="684"/>
      <c r="Y91" s="684"/>
      <c r="Z91" s="684"/>
      <c r="AA91" s="684"/>
    </row>
    <row r="92" spans="11:27" ht="11.25" customHeight="1">
      <c r="K92" s="684"/>
      <c r="L92" s="684"/>
      <c r="M92" s="684"/>
      <c r="N92" s="684"/>
      <c r="O92" s="684"/>
      <c r="P92" s="684"/>
      <c r="Q92" s="684"/>
      <c r="R92" s="684"/>
      <c r="S92" s="684"/>
      <c r="T92" s="684"/>
      <c r="U92" s="684"/>
      <c r="V92" s="684"/>
      <c r="W92" s="684"/>
      <c r="X92" s="684"/>
      <c r="Y92" s="684"/>
      <c r="Z92" s="684"/>
      <c r="AA92" s="684"/>
    </row>
    <row r="93" spans="11:27" ht="11.25" customHeight="1">
      <c r="K93" s="684"/>
      <c r="L93" s="684"/>
      <c r="M93" s="684"/>
      <c r="N93" s="684"/>
      <c r="O93" s="684"/>
      <c r="P93" s="684"/>
      <c r="Q93" s="684"/>
      <c r="R93" s="684"/>
      <c r="S93" s="684"/>
      <c r="T93" s="684"/>
      <c r="U93" s="684"/>
      <c r="V93" s="684"/>
      <c r="W93" s="684"/>
      <c r="X93" s="684"/>
      <c r="Y93" s="684"/>
      <c r="Z93" s="684"/>
      <c r="AA93" s="684"/>
    </row>
    <row r="94" spans="11:27" ht="11.25" customHeight="1">
      <c r="K94" s="684"/>
      <c r="L94" s="684"/>
      <c r="M94" s="684"/>
      <c r="N94" s="684"/>
      <c r="O94" s="684"/>
      <c r="P94" s="684"/>
      <c r="Q94" s="684"/>
      <c r="R94" s="684"/>
      <c r="S94" s="684"/>
      <c r="T94" s="684"/>
      <c r="U94" s="684"/>
      <c r="V94" s="684"/>
      <c r="W94" s="684"/>
      <c r="X94" s="684"/>
      <c r="Y94" s="684"/>
      <c r="Z94" s="684"/>
      <c r="AA94" s="684"/>
    </row>
    <row r="95" spans="11:27" ht="11.25" customHeight="1">
      <c r="K95" s="684"/>
      <c r="L95" s="684"/>
      <c r="M95" s="684"/>
      <c r="N95" s="684"/>
      <c r="O95" s="684"/>
      <c r="P95" s="684"/>
      <c r="Q95" s="684"/>
      <c r="R95" s="684"/>
      <c r="S95" s="684"/>
      <c r="T95" s="684"/>
      <c r="U95" s="684"/>
      <c r="V95" s="684"/>
      <c r="W95" s="684"/>
      <c r="X95" s="684"/>
      <c r="Y95" s="684"/>
      <c r="Z95" s="684"/>
      <c r="AA95" s="684"/>
    </row>
  </sheetData>
  <sheetProtection/>
  <mergeCells count="43">
    <mergeCell ref="C38:E38"/>
    <mergeCell ref="B35:E35"/>
    <mergeCell ref="B33:E33"/>
    <mergeCell ref="A15:E15"/>
    <mergeCell ref="D29:E29"/>
    <mergeCell ref="A34:A51"/>
    <mergeCell ref="C25:E25"/>
    <mergeCell ref="C24:E24"/>
    <mergeCell ref="B51:E51"/>
    <mergeCell ref="B44:E44"/>
    <mergeCell ref="C37:E37"/>
    <mergeCell ref="B34:E34"/>
    <mergeCell ref="C36:E36"/>
    <mergeCell ref="C39:E39"/>
    <mergeCell ref="B40:E40"/>
    <mergeCell ref="B48:E48"/>
    <mergeCell ref="A14:E14"/>
    <mergeCell ref="A21:A33"/>
    <mergeCell ref="A9:E9"/>
    <mergeCell ref="A10:E10"/>
    <mergeCell ref="A11:E11"/>
    <mergeCell ref="A12:E12"/>
    <mergeCell ref="B23:E23"/>
    <mergeCell ref="B30:E30"/>
    <mergeCell ref="B31:E31"/>
    <mergeCell ref="A13:E13"/>
    <mergeCell ref="C28:E28"/>
    <mergeCell ref="B29:C29"/>
    <mergeCell ref="C32:E32"/>
    <mergeCell ref="C26:E26"/>
    <mergeCell ref="B41:E41"/>
    <mergeCell ref="B42:E42"/>
    <mergeCell ref="B46:E46"/>
    <mergeCell ref="B43:E43"/>
    <mergeCell ref="C50:E50"/>
    <mergeCell ref="A52:A55"/>
    <mergeCell ref="B55:E55"/>
    <mergeCell ref="C54:E54"/>
    <mergeCell ref="B45:E45"/>
    <mergeCell ref="B49:E49"/>
    <mergeCell ref="B47:E47"/>
    <mergeCell ref="C53:E53"/>
    <mergeCell ref="B52:E52"/>
  </mergeCells>
  <printOptions/>
  <pageMargins left="0.4724409448818898" right="0.4724409448818898" top="0.2362204724409449" bottom="0.4724409448818898" header="0" footer="0.31496062992125984"/>
  <pageSetup horizontalDpi="600" verticalDpi="600" orientation="landscape" paperSize="9" scale="95" r:id="rId2"/>
  <headerFooter alignWithMargins="0">
    <oddFooter>&amp;C&amp;7Form.  20&amp;R&amp;7&amp;P von &amp;N</oddFooter>
  </headerFooter>
  <drawing r:id="rId1"/>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5:Z61"/>
  <sheetViews>
    <sheetView showGridLines="0" showZeros="0" zoomScaleSheetLayoutView="100" zoomScalePageLayoutView="0" workbookViewId="0" topLeftCell="A1">
      <selection activeCell="I12" sqref="I12"/>
    </sheetView>
  </sheetViews>
  <sheetFormatPr defaultColWidth="12.7109375" defaultRowHeight="11.25" customHeight="1"/>
  <cols>
    <col min="1" max="2" width="1.7109375" style="1" customWidth="1"/>
    <col min="3" max="3" width="8.140625" style="1" customWidth="1"/>
    <col min="4" max="5" width="3.7109375" style="1" customWidth="1"/>
    <col min="6" max="6" width="8.7109375" style="2" customWidth="1"/>
    <col min="7" max="7" width="5.7109375" style="10" customWidth="1"/>
    <col min="8" max="8" width="3.7109375" style="10" customWidth="1"/>
    <col min="9" max="10" width="8.7109375" style="1" customWidth="1"/>
    <col min="11" max="22" width="7.140625" style="1" customWidth="1"/>
    <col min="23" max="26" width="9.421875" style="1" customWidth="1"/>
    <col min="27" max="16384" width="12.7109375" style="1"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(OHNE LA)'!$A$9</f>
        <v>0</v>
      </c>
      <c r="B10" s="755"/>
      <c r="C10" s="755"/>
      <c r="D10" s="755"/>
      <c r="E10" s="755"/>
      <c r="F10" s="755"/>
      <c r="G10" s="756"/>
      <c r="H10" s="4"/>
      <c r="I10" s="8" t="s">
        <v>226</v>
      </c>
      <c r="J10" s="6"/>
      <c r="K10" s="5"/>
      <c r="L10" s="6"/>
      <c r="M10" s="6"/>
      <c r="N10" s="5"/>
      <c r="O10" s="45"/>
      <c r="P10" s="7"/>
      <c r="Q10" s="7"/>
      <c r="R10" s="7"/>
      <c r="S10" s="7"/>
    </row>
    <row r="11" spans="1:19" ht="11.25" customHeight="1">
      <c r="A11" s="757">
        <f>'kernobstsaft 20 (OHNE LA)'!$A$10</f>
        <v>0</v>
      </c>
      <c r="B11" s="758"/>
      <c r="C11" s="758"/>
      <c r="D11" s="758"/>
      <c r="E11" s="758"/>
      <c r="F11" s="758"/>
      <c r="G11" s="759"/>
      <c r="H11" s="4"/>
      <c r="J11" s="6"/>
      <c r="K11" s="5"/>
      <c r="L11" s="6"/>
      <c r="M11" s="6"/>
      <c r="N11" s="5"/>
      <c r="O11" s="45"/>
      <c r="P11" s="7"/>
      <c r="Q11" s="7"/>
      <c r="R11" s="7"/>
      <c r="S11" s="7"/>
    </row>
    <row r="12" spans="1:9" ht="11.25" customHeight="1">
      <c r="A12" s="757">
        <f>'kernobstsaft 20 (OHNE LA)'!$A$11</f>
        <v>0</v>
      </c>
      <c r="B12" s="758"/>
      <c r="C12" s="758"/>
      <c r="D12" s="758"/>
      <c r="E12" s="758"/>
      <c r="F12" s="758"/>
      <c r="G12" s="759"/>
      <c r="I12" s="11" t="s">
        <v>235</v>
      </c>
    </row>
    <row r="13" spans="1:9" ht="11.25" customHeight="1">
      <c r="A13" s="757">
        <f>'kernobstsaft 20 (OHNE LA)'!$A$12</f>
        <v>0</v>
      </c>
      <c r="B13" s="758"/>
      <c r="C13" s="758"/>
      <c r="D13" s="758"/>
      <c r="E13" s="758"/>
      <c r="F13" s="758"/>
      <c r="G13" s="759"/>
      <c r="I13" s="12"/>
    </row>
    <row r="14" spans="1:9" ht="11.25" customHeight="1">
      <c r="A14" s="757">
        <f>'kernobstsaft 20 (OHNE LA)'!$A$13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213</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v>
      </c>
      <c r="B17" s="144"/>
      <c r="C17" s="145"/>
      <c r="D17" s="146"/>
      <c r="E17" s="146"/>
      <c r="F17" s="147"/>
      <c r="G17" s="148"/>
      <c r="H17" s="149"/>
      <c r="I17" s="150" t="s">
        <v>21</v>
      </c>
      <c r="J17" s="151" t="s">
        <v>41</v>
      </c>
      <c r="K17" s="151"/>
      <c r="L17" s="151"/>
      <c r="M17" s="151"/>
      <c r="N17" s="151"/>
      <c r="O17" s="152"/>
      <c r="P17" s="153" t="s">
        <v>42</v>
      </c>
      <c r="Q17" s="154"/>
      <c r="R17" s="154"/>
      <c r="S17" s="154"/>
      <c r="T17" s="154"/>
      <c r="U17" s="154"/>
      <c r="V17" s="155"/>
      <c r="W17" s="9"/>
      <c r="X17" s="9"/>
      <c r="Y17" s="9"/>
      <c r="Z17" s="9"/>
    </row>
    <row r="18" spans="1:26" ht="11.25" customHeight="1">
      <c r="A18" s="156"/>
      <c r="B18" s="157"/>
      <c r="C18" s="158"/>
      <c r="D18" s="14"/>
      <c r="E18" s="14"/>
      <c r="F18" s="159"/>
      <c r="G18" s="160"/>
      <c r="H18" s="17"/>
      <c r="I18" s="161"/>
      <c r="J18" s="162" t="s">
        <v>43</v>
      </c>
      <c r="K18" s="163"/>
      <c r="L18" s="164"/>
      <c r="M18" s="165" t="s">
        <v>44</v>
      </c>
      <c r="N18" s="165" t="s">
        <v>45</v>
      </c>
      <c r="O18" s="166" t="s">
        <v>46</v>
      </c>
      <c r="P18" s="167" t="s">
        <v>47</v>
      </c>
      <c r="Q18" s="168"/>
      <c r="R18" s="168"/>
      <c r="S18" s="169"/>
      <c r="T18" s="50" t="s">
        <v>46</v>
      </c>
      <c r="U18" s="49" t="s">
        <v>48</v>
      </c>
      <c r="V18" s="50" t="s">
        <v>49</v>
      </c>
      <c r="W18" s="9"/>
      <c r="X18" s="9"/>
      <c r="Y18" s="9"/>
      <c r="Z18" s="9"/>
    </row>
    <row r="19" spans="1:26" ht="11.25" customHeight="1">
      <c r="A19" s="156"/>
      <c r="B19" s="157"/>
      <c r="C19" s="158"/>
      <c r="D19" s="14"/>
      <c r="E19" s="14"/>
      <c r="F19" s="159"/>
      <c r="G19" s="160"/>
      <c r="H19" s="17"/>
      <c r="I19" s="161"/>
      <c r="J19" s="165" t="s">
        <v>50</v>
      </c>
      <c r="K19" s="162" t="s">
        <v>51</v>
      </c>
      <c r="L19" s="164"/>
      <c r="M19" s="161"/>
      <c r="N19" s="161" t="s">
        <v>52</v>
      </c>
      <c r="O19" s="166" t="s">
        <v>53</v>
      </c>
      <c r="P19" s="170" t="s">
        <v>54</v>
      </c>
      <c r="Q19" s="171" t="s">
        <v>55</v>
      </c>
      <c r="R19" s="168"/>
      <c r="S19" s="169"/>
      <c r="T19" s="50" t="s">
        <v>53</v>
      </c>
      <c r="U19" s="172" t="s">
        <v>56</v>
      </c>
      <c r="V19" s="50" t="s">
        <v>57</v>
      </c>
      <c r="W19" s="9"/>
      <c r="X19" s="9"/>
      <c r="Y19" s="9"/>
      <c r="Z19" s="9"/>
    </row>
    <row r="20" spans="1:26" ht="11.25" customHeight="1">
      <c r="A20" s="135"/>
      <c r="B20" s="14"/>
      <c r="C20" s="14"/>
      <c r="D20" s="14"/>
      <c r="E20" s="14"/>
      <c r="F20" s="15"/>
      <c r="G20" s="160"/>
      <c r="H20" s="17"/>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9"/>
      <c r="X20" s="9"/>
      <c r="Y20" s="9"/>
      <c r="Z20" s="9"/>
    </row>
    <row r="21" spans="1:26" ht="11.25" customHeight="1">
      <c r="A21" s="181"/>
      <c r="B21" s="182"/>
      <c r="C21" s="182"/>
      <c r="D21" s="182"/>
      <c r="E21" s="182"/>
      <c r="F21" s="183"/>
      <c r="G21" s="184"/>
      <c r="H21" s="185"/>
      <c r="I21" s="186" t="s">
        <v>67</v>
      </c>
      <c r="J21" s="186"/>
      <c r="K21" s="186"/>
      <c r="L21" s="186"/>
      <c r="M21" s="186"/>
      <c r="N21" s="186"/>
      <c r="O21" s="187"/>
      <c r="P21" s="187"/>
      <c r="Q21" s="178"/>
      <c r="R21" s="178"/>
      <c r="S21" s="178"/>
      <c r="T21" s="168"/>
      <c r="U21" s="178"/>
      <c r="V21" s="180"/>
      <c r="W21" s="9"/>
      <c r="X21" s="9"/>
      <c r="Y21" s="9"/>
      <c r="Z21" s="9"/>
    </row>
    <row r="22" spans="1:22" ht="11.25" customHeight="1">
      <c r="A22" s="119"/>
      <c r="B22" s="14"/>
      <c r="C22" s="14"/>
      <c r="D22" s="14"/>
      <c r="E22" s="14"/>
      <c r="F22" s="15"/>
      <c r="G22" s="470"/>
      <c r="H22" s="114"/>
      <c r="I22" s="114">
        <v>1</v>
      </c>
      <c r="J22" s="114">
        <v>2</v>
      </c>
      <c r="K22" s="114">
        <v>3</v>
      </c>
      <c r="L22" s="114">
        <v>4</v>
      </c>
      <c r="M22" s="114">
        <v>5</v>
      </c>
      <c r="N22" s="114">
        <v>6</v>
      </c>
      <c r="O22" s="114">
        <v>7</v>
      </c>
      <c r="P22" s="114">
        <v>8</v>
      </c>
      <c r="Q22" s="114">
        <v>9</v>
      </c>
      <c r="R22" s="48">
        <v>10</v>
      </c>
      <c r="S22" s="48">
        <v>11</v>
      </c>
      <c r="T22" s="48">
        <v>12</v>
      </c>
      <c r="U22" s="48">
        <v>13</v>
      </c>
      <c r="V22" s="49">
        <v>14</v>
      </c>
    </row>
    <row r="23" spans="1:22" ht="3" customHeight="1">
      <c r="A23" s="135"/>
      <c r="B23" s="14"/>
      <c r="C23" s="14"/>
      <c r="D23" s="14"/>
      <c r="E23" s="14"/>
      <c r="F23" s="15"/>
      <c r="G23" s="16"/>
      <c r="H23" s="17"/>
      <c r="I23" s="122"/>
      <c r="J23" s="122"/>
      <c r="K23" s="122"/>
      <c r="L23" s="122"/>
      <c r="M23" s="122"/>
      <c r="N23" s="122"/>
      <c r="O23" s="55"/>
      <c r="P23" s="188"/>
      <c r="Q23" s="56"/>
      <c r="R23" s="56"/>
      <c r="S23" s="56"/>
      <c r="T23" s="56"/>
      <c r="U23" s="57"/>
      <c r="V23" s="57"/>
    </row>
    <row r="24" spans="1:22" ht="11.25" customHeight="1">
      <c r="A24" s="135" t="s">
        <v>107</v>
      </c>
      <c r="B24" s="14"/>
      <c r="C24" s="336"/>
      <c r="D24" s="14"/>
      <c r="E24" s="14"/>
      <c r="F24" s="15"/>
      <c r="G24" s="16"/>
      <c r="H24" s="17"/>
      <c r="I24" s="202">
        <f>SUM(I28:I35,I37:I46,I50:I51,I53)</f>
        <v>0</v>
      </c>
      <c r="J24" s="202">
        <f aca="true" t="shared" si="0" ref="J24:U24">SUM(J28:J35,J37:J46,J50:J51,J53)</f>
        <v>0</v>
      </c>
      <c r="K24" s="202">
        <f t="shared" si="0"/>
        <v>0</v>
      </c>
      <c r="L24" s="202">
        <f t="shared" si="0"/>
        <v>0</v>
      </c>
      <c r="M24" s="202">
        <f t="shared" si="0"/>
        <v>0</v>
      </c>
      <c r="N24" s="202">
        <f t="shared" si="0"/>
        <v>0</v>
      </c>
      <c r="O24" s="202">
        <f t="shared" si="0"/>
        <v>0</v>
      </c>
      <c r="P24" s="202">
        <f t="shared" si="0"/>
        <v>0</v>
      </c>
      <c r="Q24" s="202">
        <f t="shared" si="0"/>
        <v>0</v>
      </c>
      <c r="R24" s="202">
        <f t="shared" si="0"/>
        <v>0</v>
      </c>
      <c r="S24" s="202">
        <f t="shared" si="0"/>
        <v>0</v>
      </c>
      <c r="T24" s="202">
        <f t="shared" si="0"/>
        <v>0</v>
      </c>
      <c r="U24" s="202">
        <f t="shared" si="0"/>
        <v>0</v>
      </c>
      <c r="V24" s="202">
        <f>SUM(V28:V35,V37:V50,V50:V51,V53)</f>
        <v>0</v>
      </c>
    </row>
    <row r="25" spans="1:22" ht="3" customHeight="1">
      <c r="A25" s="135"/>
      <c r="B25" s="14"/>
      <c r="C25" s="336"/>
      <c r="D25" s="14"/>
      <c r="E25" s="14"/>
      <c r="F25" s="15"/>
      <c r="G25" s="124"/>
      <c r="H25" s="125"/>
      <c r="I25" s="53"/>
      <c r="J25" s="51"/>
      <c r="K25" s="51"/>
      <c r="L25" s="51"/>
      <c r="M25" s="51"/>
      <c r="N25" s="51"/>
      <c r="O25" s="51"/>
      <c r="P25" s="23"/>
      <c r="Q25" s="24"/>
      <c r="R25" s="24"/>
      <c r="S25" s="24"/>
      <c r="T25" s="24"/>
      <c r="U25" s="52"/>
      <c r="V25" s="52"/>
    </row>
    <row r="26" spans="1:22" ht="11.25" customHeight="1">
      <c r="A26" s="135" t="s">
        <v>137</v>
      </c>
      <c r="B26" s="14"/>
      <c r="C26" s="336"/>
      <c r="D26" s="14"/>
      <c r="E26" s="14"/>
      <c r="F26" s="15"/>
      <c r="G26" s="124"/>
      <c r="H26" s="125">
        <v>231</v>
      </c>
      <c r="I26" s="504">
        <f>SUM(J26:V26)</f>
        <v>0</v>
      </c>
      <c r="J26" s="504">
        <f aca="true" t="shared" si="1" ref="J26:U26">SUM(J28:J46)</f>
        <v>0</v>
      </c>
      <c r="K26" s="504">
        <f t="shared" si="1"/>
        <v>0</v>
      </c>
      <c r="L26" s="504">
        <f t="shared" si="1"/>
        <v>0</v>
      </c>
      <c r="M26" s="504">
        <f t="shared" si="1"/>
        <v>0</v>
      </c>
      <c r="N26" s="504">
        <f t="shared" si="1"/>
        <v>0</v>
      </c>
      <c r="O26" s="504">
        <f t="shared" si="1"/>
        <v>0</v>
      </c>
      <c r="P26" s="504">
        <f t="shared" si="1"/>
        <v>0</v>
      </c>
      <c r="Q26" s="504">
        <f t="shared" si="1"/>
        <v>0</v>
      </c>
      <c r="R26" s="504">
        <f t="shared" si="1"/>
        <v>0</v>
      </c>
      <c r="S26" s="504">
        <f t="shared" si="1"/>
        <v>0</v>
      </c>
      <c r="T26" s="504">
        <f t="shared" si="1"/>
        <v>0</v>
      </c>
      <c r="U26" s="504">
        <f t="shared" si="1"/>
        <v>0</v>
      </c>
      <c r="V26" s="504">
        <f>SUM(V28:V50)</f>
        <v>0</v>
      </c>
    </row>
    <row r="27" spans="1:22" ht="11.25" customHeight="1">
      <c r="A27" s="137" t="s">
        <v>6</v>
      </c>
      <c r="B27" s="14" t="s">
        <v>108</v>
      </c>
      <c r="C27" s="336"/>
      <c r="D27" s="14"/>
      <c r="E27" s="14"/>
      <c r="F27" s="15"/>
      <c r="G27" s="124"/>
      <c r="H27" s="125"/>
      <c r="I27" s="200"/>
      <c r="J27" s="200"/>
      <c r="K27" s="200"/>
      <c r="L27" s="201"/>
      <c r="M27" s="200"/>
      <c r="N27" s="200"/>
      <c r="O27" s="201"/>
      <c r="P27" s="193"/>
      <c r="Q27" s="24"/>
      <c r="R27" s="24"/>
      <c r="S27" s="24"/>
      <c r="T27" s="24"/>
      <c r="U27" s="123"/>
      <c r="V27" s="123"/>
    </row>
    <row r="28" spans="1:22" ht="11.25" customHeight="1">
      <c r="A28" s="135"/>
      <c r="B28" s="121" t="s">
        <v>109</v>
      </c>
      <c r="C28" s="336" t="s">
        <v>110</v>
      </c>
      <c r="D28" s="14"/>
      <c r="E28" s="14"/>
      <c r="F28" s="15"/>
      <c r="G28" s="124"/>
      <c r="H28" s="125">
        <v>233</v>
      </c>
      <c r="I28" s="504">
        <f>SUM(J28:O28)</f>
        <v>0</v>
      </c>
      <c r="J28" s="204"/>
      <c r="K28" s="204"/>
      <c r="L28" s="204"/>
      <c r="M28" s="204"/>
      <c r="N28" s="204"/>
      <c r="O28" s="204"/>
      <c r="P28" s="204"/>
      <c r="Q28" s="24"/>
      <c r="R28" s="24"/>
      <c r="S28" s="24"/>
      <c r="T28" s="24"/>
      <c r="U28" s="123"/>
      <c r="V28" s="123"/>
    </row>
    <row r="29" spans="1:22" ht="11.25" customHeight="1">
      <c r="A29" s="135"/>
      <c r="B29" s="121" t="s">
        <v>109</v>
      </c>
      <c r="C29" s="336" t="s">
        <v>111</v>
      </c>
      <c r="D29" s="14"/>
      <c r="E29" s="14"/>
      <c r="F29" s="15"/>
      <c r="G29" s="124"/>
      <c r="H29" s="125">
        <v>234</v>
      </c>
      <c r="I29" s="504">
        <f>SUM(J29:V29)</f>
        <v>0</v>
      </c>
      <c r="J29" s="204"/>
      <c r="K29" s="204"/>
      <c r="L29" s="204"/>
      <c r="M29" s="204"/>
      <c r="N29" s="204"/>
      <c r="O29" s="204"/>
      <c r="P29" s="204"/>
      <c r="Q29" s="204"/>
      <c r="R29" s="204"/>
      <c r="S29" s="204"/>
      <c r="T29" s="204"/>
      <c r="U29" s="204">
        <v>0</v>
      </c>
      <c r="V29" s="204"/>
    </row>
    <row r="30" spans="1:22" ht="11.25" customHeight="1">
      <c r="A30" s="137" t="s">
        <v>6</v>
      </c>
      <c r="B30" s="14" t="s">
        <v>112</v>
      </c>
      <c r="C30" s="336"/>
      <c r="D30" s="14"/>
      <c r="E30" s="14"/>
      <c r="F30" s="15"/>
      <c r="G30" s="124"/>
      <c r="H30" s="125">
        <v>235</v>
      </c>
      <c r="I30" s="504">
        <f>SUM(J30:V30)</f>
        <v>0</v>
      </c>
      <c r="J30" s="204"/>
      <c r="K30" s="204"/>
      <c r="L30" s="204"/>
      <c r="M30" s="204"/>
      <c r="N30" s="204"/>
      <c r="O30" s="204"/>
      <c r="P30" s="204"/>
      <c r="Q30" s="204"/>
      <c r="R30" s="204">
        <v>0</v>
      </c>
      <c r="S30" s="204"/>
      <c r="T30" s="204"/>
      <c r="U30" s="204"/>
      <c r="V30" s="204"/>
    </row>
    <row r="31" spans="1:22" ht="11.25" customHeight="1">
      <c r="A31" s="137" t="s">
        <v>6</v>
      </c>
      <c r="B31" s="14" t="s">
        <v>134</v>
      </c>
      <c r="C31" s="336"/>
      <c r="D31" s="14"/>
      <c r="E31" s="14"/>
      <c r="F31" s="15"/>
      <c r="G31" s="124"/>
      <c r="H31" s="125">
        <v>236</v>
      </c>
      <c r="I31" s="504">
        <f>SUM(J31:T31)</f>
        <v>0</v>
      </c>
      <c r="J31" s="204"/>
      <c r="K31" s="204"/>
      <c r="L31" s="204"/>
      <c r="M31" s="204"/>
      <c r="N31" s="204"/>
      <c r="O31" s="204"/>
      <c r="P31" s="204"/>
      <c r="Q31" s="204"/>
      <c r="R31" s="204">
        <v>0</v>
      </c>
      <c r="S31" s="204"/>
      <c r="T31" s="204"/>
      <c r="U31" s="54"/>
      <c r="V31" s="54"/>
    </row>
    <row r="32" spans="1:22" ht="11.25" customHeight="1">
      <c r="A32" s="137" t="s">
        <v>6</v>
      </c>
      <c r="B32" s="14" t="s">
        <v>113</v>
      </c>
      <c r="C32" s="336"/>
      <c r="D32" s="14"/>
      <c r="E32" s="14"/>
      <c r="F32" s="15"/>
      <c r="G32" s="124"/>
      <c r="H32" s="125">
        <v>237</v>
      </c>
      <c r="I32" s="504">
        <f>SUM(J32:T32)</f>
        <v>0</v>
      </c>
      <c r="J32" s="204"/>
      <c r="K32" s="204"/>
      <c r="L32" s="204"/>
      <c r="M32" s="204"/>
      <c r="N32" s="204"/>
      <c r="O32" s="204"/>
      <c r="P32" s="204"/>
      <c r="Q32" s="204"/>
      <c r="R32" s="204">
        <v>0</v>
      </c>
      <c r="S32" s="204"/>
      <c r="T32" s="204"/>
      <c r="U32" s="57"/>
      <c r="V32" s="57"/>
    </row>
    <row r="33" spans="1:22" ht="11.25" customHeight="1">
      <c r="A33" s="137" t="s">
        <v>6</v>
      </c>
      <c r="B33" s="14" t="s">
        <v>133</v>
      </c>
      <c r="C33" s="336"/>
      <c r="D33" s="14"/>
      <c r="E33" s="14"/>
      <c r="F33" s="15" t="s">
        <v>135</v>
      </c>
      <c r="G33" s="124" t="s">
        <v>116</v>
      </c>
      <c r="H33" s="125">
        <v>238</v>
      </c>
      <c r="I33" s="504">
        <f>SUM(J33:T33)</f>
        <v>0</v>
      </c>
      <c r="J33" s="204"/>
      <c r="K33" s="204"/>
      <c r="L33" s="204"/>
      <c r="M33" s="204"/>
      <c r="N33" s="204"/>
      <c r="O33" s="204"/>
      <c r="P33" s="204"/>
      <c r="Q33" s="204"/>
      <c r="R33" s="204">
        <v>0</v>
      </c>
      <c r="S33" s="204"/>
      <c r="T33" s="204"/>
      <c r="U33" s="57"/>
      <c r="V33" s="57"/>
    </row>
    <row r="34" spans="1:22" ht="11.25" customHeight="1">
      <c r="A34" s="137" t="s">
        <v>6</v>
      </c>
      <c r="B34" s="14" t="s">
        <v>114</v>
      </c>
      <c r="C34" s="336"/>
      <c r="D34" s="14"/>
      <c r="E34" s="207"/>
      <c r="F34" s="15" t="s">
        <v>115</v>
      </c>
      <c r="G34" s="124" t="s">
        <v>116</v>
      </c>
      <c r="H34" s="125">
        <v>241</v>
      </c>
      <c r="I34" s="504">
        <f>SUM(J34:T34)</f>
        <v>0</v>
      </c>
      <c r="J34" s="204"/>
      <c r="K34" s="204"/>
      <c r="L34" s="204"/>
      <c r="M34" s="204"/>
      <c r="N34" s="204"/>
      <c r="O34" s="204"/>
      <c r="P34" s="204"/>
      <c r="Q34" s="204"/>
      <c r="R34" s="204">
        <v>0</v>
      </c>
      <c r="S34" s="204"/>
      <c r="T34" s="204"/>
      <c r="U34" s="54"/>
      <c r="V34" s="54"/>
    </row>
    <row r="35" spans="1:22" ht="11.25" customHeight="1">
      <c r="A35" s="135"/>
      <c r="B35" s="14"/>
      <c r="C35" s="121"/>
      <c r="D35" s="14"/>
      <c r="E35" s="14"/>
      <c r="F35" s="15" t="s">
        <v>117</v>
      </c>
      <c r="G35" s="124" t="s">
        <v>116</v>
      </c>
      <c r="H35" s="126">
        <v>243</v>
      </c>
      <c r="I35" s="504">
        <f>SUM(J35:T35)</f>
        <v>0</v>
      </c>
      <c r="J35" s="204"/>
      <c r="K35" s="204"/>
      <c r="L35" s="204"/>
      <c r="M35" s="204"/>
      <c r="N35" s="204"/>
      <c r="O35" s="204"/>
      <c r="P35" s="204"/>
      <c r="Q35" s="204"/>
      <c r="R35" s="204">
        <v>0</v>
      </c>
      <c r="S35" s="204"/>
      <c r="T35" s="204"/>
      <c r="U35" s="57"/>
      <c r="V35" s="57"/>
    </row>
    <row r="36" spans="1:22" ht="11.25" customHeight="1">
      <c r="A36" s="194" t="s">
        <v>118</v>
      </c>
      <c r="B36" s="34" t="s">
        <v>119</v>
      </c>
      <c r="C36" s="121"/>
      <c r="D36" s="14"/>
      <c r="E36" s="14"/>
      <c r="F36" s="15"/>
      <c r="G36" s="124"/>
      <c r="H36" s="125"/>
      <c r="I36" s="60"/>
      <c r="J36" s="53"/>
      <c r="K36" s="60"/>
      <c r="L36" s="53"/>
      <c r="M36" s="60"/>
      <c r="N36" s="60"/>
      <c r="O36" s="60"/>
      <c r="P36" s="23"/>
      <c r="Q36" s="196"/>
      <c r="R36" s="196"/>
      <c r="S36" s="196"/>
      <c r="T36" s="196"/>
      <c r="U36" s="197"/>
      <c r="V36" s="197"/>
    </row>
    <row r="37" spans="1:22" ht="11.25" customHeight="1">
      <c r="A37" s="135"/>
      <c r="B37" s="121" t="s">
        <v>109</v>
      </c>
      <c r="C37" s="207" t="s">
        <v>120</v>
      </c>
      <c r="D37" s="47"/>
      <c r="E37" s="47"/>
      <c r="F37" s="189" t="s">
        <v>121</v>
      </c>
      <c r="G37" s="124" t="s">
        <v>116</v>
      </c>
      <c r="H37" s="126">
        <v>246</v>
      </c>
      <c r="I37" s="504">
        <f aca="true" t="shared" si="2" ref="I37:I46">SUM(J37:T37)</f>
        <v>0</v>
      </c>
      <c r="J37" s="204"/>
      <c r="K37" s="204"/>
      <c r="L37" s="204"/>
      <c r="M37" s="204"/>
      <c r="N37" s="204"/>
      <c r="O37" s="204"/>
      <c r="P37" s="204"/>
      <c r="Q37" s="204"/>
      <c r="R37" s="204"/>
      <c r="S37" s="204"/>
      <c r="T37" s="204"/>
      <c r="U37" s="54"/>
      <c r="V37" s="54"/>
    </row>
    <row r="38" spans="1:22" ht="11.25" customHeight="1">
      <c r="A38" s="135"/>
      <c r="B38" s="121" t="s">
        <v>109</v>
      </c>
      <c r="C38" s="207" t="s">
        <v>120</v>
      </c>
      <c r="D38" s="47"/>
      <c r="E38" s="47"/>
      <c r="F38" s="189" t="s">
        <v>122</v>
      </c>
      <c r="G38" s="124" t="s">
        <v>116</v>
      </c>
      <c r="H38" s="126">
        <v>248</v>
      </c>
      <c r="I38" s="504">
        <f t="shared" si="2"/>
        <v>0</v>
      </c>
      <c r="J38" s="204"/>
      <c r="K38" s="204"/>
      <c r="L38" s="204"/>
      <c r="M38" s="204"/>
      <c r="N38" s="204"/>
      <c r="O38" s="204"/>
      <c r="P38" s="204"/>
      <c r="Q38" s="204"/>
      <c r="R38" s="204">
        <v>0</v>
      </c>
      <c r="S38" s="204"/>
      <c r="T38" s="204"/>
      <c r="U38" s="59"/>
      <c r="V38" s="59"/>
    </row>
    <row r="39" spans="1:22" ht="11.25" customHeight="1">
      <c r="A39" s="135"/>
      <c r="B39" s="121" t="s">
        <v>109</v>
      </c>
      <c r="C39" s="207" t="s">
        <v>120</v>
      </c>
      <c r="D39" s="47"/>
      <c r="E39" s="47"/>
      <c r="F39" s="189" t="s">
        <v>123</v>
      </c>
      <c r="G39" s="124" t="s">
        <v>116</v>
      </c>
      <c r="H39" s="125">
        <v>249</v>
      </c>
      <c r="I39" s="504">
        <f t="shared" si="2"/>
        <v>0</v>
      </c>
      <c r="J39" s="204"/>
      <c r="K39" s="204"/>
      <c r="L39" s="204"/>
      <c r="M39" s="204"/>
      <c r="N39" s="204"/>
      <c r="O39" s="204"/>
      <c r="P39" s="204"/>
      <c r="Q39" s="204"/>
      <c r="R39" s="204">
        <v>0</v>
      </c>
      <c r="S39" s="204"/>
      <c r="T39" s="204"/>
      <c r="U39" s="59"/>
      <c r="V39" s="59"/>
    </row>
    <row r="40" spans="1:22" ht="11.25" customHeight="1">
      <c r="A40" s="137"/>
      <c r="B40" s="121" t="s">
        <v>109</v>
      </c>
      <c r="C40" s="207" t="s">
        <v>120</v>
      </c>
      <c r="D40" s="47"/>
      <c r="E40" s="47"/>
      <c r="F40" s="189" t="s">
        <v>185</v>
      </c>
      <c r="G40" s="124" t="s">
        <v>116</v>
      </c>
      <c r="H40" s="126">
        <v>251</v>
      </c>
      <c r="I40" s="504">
        <f t="shared" si="2"/>
        <v>0</v>
      </c>
      <c r="J40" s="204"/>
      <c r="K40" s="204"/>
      <c r="L40" s="204"/>
      <c r="M40" s="204"/>
      <c r="N40" s="204"/>
      <c r="O40" s="204"/>
      <c r="P40" s="204"/>
      <c r="Q40" s="204"/>
      <c r="R40" s="204">
        <v>0</v>
      </c>
      <c r="S40" s="204"/>
      <c r="T40" s="204"/>
      <c r="U40" s="59"/>
      <c r="V40" s="59"/>
    </row>
    <row r="41" spans="1:22" ht="11.25" customHeight="1">
      <c r="A41" s="229"/>
      <c r="B41" s="121" t="s">
        <v>109</v>
      </c>
      <c r="C41" s="207" t="s">
        <v>120</v>
      </c>
      <c r="D41" s="252"/>
      <c r="E41" s="252"/>
      <c r="F41" s="189" t="s">
        <v>124</v>
      </c>
      <c r="G41" s="124" t="s">
        <v>116</v>
      </c>
      <c r="H41" s="125">
        <v>252</v>
      </c>
      <c r="I41" s="504">
        <f t="shared" si="2"/>
        <v>0</v>
      </c>
      <c r="J41" s="204"/>
      <c r="K41" s="204"/>
      <c r="L41" s="204"/>
      <c r="M41" s="204"/>
      <c r="N41" s="204"/>
      <c r="O41" s="204"/>
      <c r="P41" s="204"/>
      <c r="Q41" s="204"/>
      <c r="R41" s="204"/>
      <c r="S41" s="204"/>
      <c r="T41" s="204"/>
      <c r="U41" s="59"/>
      <c r="V41" s="59"/>
    </row>
    <row r="42" spans="1:22" ht="11.25" customHeight="1">
      <c r="A42" s="229"/>
      <c r="B42" s="121" t="s">
        <v>109</v>
      </c>
      <c r="C42" s="207" t="s">
        <v>120</v>
      </c>
      <c r="D42" s="252"/>
      <c r="E42" s="252"/>
      <c r="F42" s="189" t="s">
        <v>125</v>
      </c>
      <c r="G42" s="124" t="s">
        <v>116</v>
      </c>
      <c r="H42" s="125">
        <v>253</v>
      </c>
      <c r="I42" s="504">
        <f t="shared" si="2"/>
        <v>0</v>
      </c>
      <c r="J42" s="204"/>
      <c r="K42" s="204"/>
      <c r="L42" s="204"/>
      <c r="M42" s="204"/>
      <c r="N42" s="204"/>
      <c r="O42" s="204"/>
      <c r="P42" s="204"/>
      <c r="Q42" s="204"/>
      <c r="R42" s="204">
        <v>0</v>
      </c>
      <c r="S42" s="204"/>
      <c r="T42" s="204"/>
      <c r="U42" s="57"/>
      <c r="V42" s="57"/>
    </row>
    <row r="43" spans="1:22" ht="11.25" customHeight="1">
      <c r="A43" s="134"/>
      <c r="B43" s="121" t="s">
        <v>109</v>
      </c>
      <c r="C43" s="207" t="s">
        <v>120</v>
      </c>
      <c r="D43" s="252"/>
      <c r="E43" s="252"/>
      <c r="F43" s="189" t="s">
        <v>186</v>
      </c>
      <c r="G43" s="124" t="s">
        <v>116</v>
      </c>
      <c r="H43" s="125">
        <v>255</v>
      </c>
      <c r="I43" s="504">
        <f t="shared" si="2"/>
        <v>0</v>
      </c>
      <c r="J43" s="204"/>
      <c r="K43" s="204"/>
      <c r="L43" s="204"/>
      <c r="M43" s="204"/>
      <c r="N43" s="204"/>
      <c r="O43" s="204"/>
      <c r="P43" s="204"/>
      <c r="Q43" s="204"/>
      <c r="R43" s="204"/>
      <c r="S43" s="204"/>
      <c r="T43" s="204"/>
      <c r="U43" s="54"/>
      <c r="V43" s="54"/>
    </row>
    <row r="44" spans="1:22" ht="11.25" customHeight="1">
      <c r="A44" s="194"/>
      <c r="B44" s="121" t="s">
        <v>109</v>
      </c>
      <c r="C44" s="207" t="s">
        <v>120</v>
      </c>
      <c r="D44" s="253"/>
      <c r="E44" s="253"/>
      <c r="F44" s="189" t="s">
        <v>126</v>
      </c>
      <c r="G44" s="124" t="s">
        <v>116</v>
      </c>
      <c r="H44" s="127">
        <v>256</v>
      </c>
      <c r="I44" s="504">
        <f t="shared" si="2"/>
        <v>0</v>
      </c>
      <c r="J44" s="204"/>
      <c r="K44" s="204"/>
      <c r="L44" s="204"/>
      <c r="M44" s="204"/>
      <c r="N44" s="204"/>
      <c r="O44" s="204"/>
      <c r="P44" s="204"/>
      <c r="Q44" s="204"/>
      <c r="R44" s="204"/>
      <c r="S44" s="204"/>
      <c r="T44" s="204"/>
      <c r="U44" s="59"/>
      <c r="V44" s="59"/>
    </row>
    <row r="45" spans="1:22" ht="11.25" customHeight="1">
      <c r="A45" s="194" t="s">
        <v>6</v>
      </c>
      <c r="B45" s="14" t="s">
        <v>127</v>
      </c>
      <c r="C45" s="207"/>
      <c r="D45" s="252"/>
      <c r="E45" s="252"/>
      <c r="F45" s="189" t="s">
        <v>124</v>
      </c>
      <c r="G45" s="124" t="s">
        <v>116</v>
      </c>
      <c r="H45" s="125">
        <v>257</v>
      </c>
      <c r="I45" s="504">
        <f t="shared" si="2"/>
        <v>0</v>
      </c>
      <c r="J45" s="204"/>
      <c r="K45" s="204"/>
      <c r="L45" s="204"/>
      <c r="M45" s="204"/>
      <c r="N45" s="204"/>
      <c r="O45" s="204"/>
      <c r="P45" s="204"/>
      <c r="Q45" s="204"/>
      <c r="R45" s="204"/>
      <c r="S45" s="204"/>
      <c r="T45" s="204"/>
      <c r="U45" s="59"/>
      <c r="V45" s="59"/>
    </row>
    <row r="46" spans="1:23" ht="11.25" customHeight="1">
      <c r="A46" s="769" t="s">
        <v>128</v>
      </c>
      <c r="B46" s="770"/>
      <c r="C46" s="770"/>
      <c r="D46" s="770"/>
      <c r="E46" s="770"/>
      <c r="F46" s="497" t="s">
        <v>129</v>
      </c>
      <c r="G46" s="124" t="s">
        <v>116</v>
      </c>
      <c r="H46" s="125">
        <v>259</v>
      </c>
      <c r="I46" s="504">
        <f t="shared" si="2"/>
        <v>0</v>
      </c>
      <c r="J46" s="204"/>
      <c r="K46" s="204"/>
      <c r="L46" s="204"/>
      <c r="M46" s="204"/>
      <c r="N46" s="204"/>
      <c r="O46" s="204"/>
      <c r="P46" s="204"/>
      <c r="Q46" s="204"/>
      <c r="R46" s="204"/>
      <c r="S46" s="204"/>
      <c r="T46" s="204"/>
      <c r="U46" s="59"/>
      <c r="V46" s="482"/>
      <c r="W46" s="9"/>
    </row>
    <row r="47" spans="1:22" ht="3" customHeight="1">
      <c r="A47" s="194"/>
      <c r="B47" s="42"/>
      <c r="C47" s="225"/>
      <c r="D47" s="252"/>
      <c r="E47" s="252"/>
      <c r="F47" s="189"/>
      <c r="G47" s="124"/>
      <c r="H47" s="125"/>
      <c r="I47" s="60"/>
      <c r="J47" s="53"/>
      <c r="K47" s="53"/>
      <c r="L47" s="53"/>
      <c r="M47" s="53"/>
      <c r="N47" s="53"/>
      <c r="O47" s="53"/>
      <c r="P47" s="25"/>
      <c r="Q47" s="20"/>
      <c r="R47" s="20"/>
      <c r="S47" s="20"/>
      <c r="T47" s="20"/>
      <c r="U47" s="54"/>
      <c r="V47" s="59"/>
    </row>
    <row r="48" spans="1:22" ht="11.25" customHeight="1">
      <c r="A48" s="711" t="s">
        <v>130</v>
      </c>
      <c r="B48" s="712"/>
      <c r="C48" s="712"/>
      <c r="D48" s="734" t="s">
        <v>131</v>
      </c>
      <c r="E48" s="734"/>
      <c r="F48" s="734"/>
      <c r="G48" s="766"/>
      <c r="H48" s="125">
        <v>261</v>
      </c>
      <c r="I48" s="203">
        <f>SUM(J48:V48)</f>
        <v>0</v>
      </c>
      <c r="J48" s="203">
        <f>SUM(J50:J51)</f>
        <v>0</v>
      </c>
      <c r="K48" s="203">
        <f aca="true" t="shared" si="3" ref="K48:U48">SUM(K50:K51)</f>
        <v>0</v>
      </c>
      <c r="L48" s="203">
        <f t="shared" si="3"/>
        <v>0</v>
      </c>
      <c r="M48" s="203">
        <f t="shared" si="3"/>
        <v>0</v>
      </c>
      <c r="N48" s="203">
        <f t="shared" si="3"/>
        <v>0</v>
      </c>
      <c r="O48" s="203">
        <f t="shared" si="3"/>
        <v>0</v>
      </c>
      <c r="P48" s="203">
        <f t="shared" si="3"/>
        <v>0</v>
      </c>
      <c r="Q48" s="203">
        <f t="shared" si="3"/>
        <v>0</v>
      </c>
      <c r="R48" s="203">
        <f t="shared" si="3"/>
        <v>0</v>
      </c>
      <c r="S48" s="203">
        <f t="shared" si="3"/>
        <v>0</v>
      </c>
      <c r="T48" s="203">
        <f t="shared" si="3"/>
        <v>0</v>
      </c>
      <c r="U48" s="203">
        <f t="shared" si="3"/>
        <v>0</v>
      </c>
      <c r="V48" s="203">
        <f>SUM(V50:V51)</f>
        <v>0</v>
      </c>
    </row>
    <row r="49" spans="1:22" ht="3" customHeight="1">
      <c r="A49" s="711"/>
      <c r="B49" s="712"/>
      <c r="C49" s="712"/>
      <c r="D49" s="712"/>
      <c r="E49" s="712"/>
      <c r="F49" s="712"/>
      <c r="G49" s="713"/>
      <c r="H49" s="128"/>
      <c r="I49" s="60"/>
      <c r="J49" s="23"/>
      <c r="K49" s="23"/>
      <c r="L49" s="51"/>
      <c r="M49" s="23"/>
      <c r="N49" s="51"/>
      <c r="O49" s="23"/>
      <c r="P49" s="23"/>
      <c r="Q49" s="56"/>
      <c r="R49" s="56"/>
      <c r="S49" s="56"/>
      <c r="T49" s="56"/>
      <c r="U49" s="57"/>
      <c r="V49" s="57"/>
    </row>
    <row r="50" spans="1:22" s="9" customFormat="1" ht="11.25" customHeight="1">
      <c r="A50" s="137" t="s">
        <v>109</v>
      </c>
      <c r="B50" s="767" t="s">
        <v>110</v>
      </c>
      <c r="C50" s="767"/>
      <c r="D50" s="767"/>
      <c r="E50" s="767"/>
      <c r="F50" s="767"/>
      <c r="G50" s="768"/>
      <c r="H50" s="125">
        <v>263</v>
      </c>
      <c r="I50" s="504">
        <f>SUM(J50:O50)</f>
        <v>0</v>
      </c>
      <c r="J50" s="204"/>
      <c r="K50" s="204"/>
      <c r="L50" s="204"/>
      <c r="M50" s="204"/>
      <c r="N50" s="204"/>
      <c r="O50" s="204"/>
      <c r="P50" s="23"/>
      <c r="Q50" s="56"/>
      <c r="R50" s="56"/>
      <c r="S50" s="56"/>
      <c r="T50" s="56"/>
      <c r="U50" s="57"/>
      <c r="V50" s="483"/>
    </row>
    <row r="51" spans="1:22" s="9" customFormat="1" ht="11.25" customHeight="1">
      <c r="A51" s="137" t="s">
        <v>109</v>
      </c>
      <c r="B51" s="767" t="s">
        <v>111</v>
      </c>
      <c r="C51" s="767"/>
      <c r="D51" s="767"/>
      <c r="E51" s="767"/>
      <c r="F51" s="767"/>
      <c r="G51" s="768"/>
      <c r="H51" s="125">
        <v>264</v>
      </c>
      <c r="I51" s="504">
        <f>SUM(J51:V51)</f>
        <v>0</v>
      </c>
      <c r="J51" s="204"/>
      <c r="K51" s="204">
        <v>0</v>
      </c>
      <c r="L51" s="204">
        <v>0</v>
      </c>
      <c r="M51" s="204"/>
      <c r="N51" s="204"/>
      <c r="O51" s="204"/>
      <c r="P51" s="204"/>
      <c r="Q51" s="204"/>
      <c r="R51" s="204"/>
      <c r="S51" s="204"/>
      <c r="T51" s="204"/>
      <c r="U51" s="204"/>
      <c r="V51" s="204"/>
    </row>
    <row r="52" spans="1:22" s="9" customFormat="1" ht="3" customHeight="1">
      <c r="A52" s="711"/>
      <c r="B52" s="712"/>
      <c r="C52" s="712"/>
      <c r="D52" s="712"/>
      <c r="E52" s="712"/>
      <c r="F52" s="712"/>
      <c r="G52" s="713"/>
      <c r="H52" s="128"/>
      <c r="I52" s="129"/>
      <c r="J52" s="25"/>
      <c r="K52" s="27"/>
      <c r="L52" s="53"/>
      <c r="M52" s="27"/>
      <c r="N52" s="60"/>
      <c r="O52" s="27"/>
      <c r="P52" s="64"/>
      <c r="Q52" s="56"/>
      <c r="R52" s="56"/>
      <c r="S52" s="56"/>
      <c r="T52" s="56"/>
      <c r="U52" s="57"/>
      <c r="V52" s="57"/>
    </row>
    <row r="53" spans="1:22" s="9" customFormat="1" ht="11.25" customHeight="1">
      <c r="A53" s="711" t="s">
        <v>132</v>
      </c>
      <c r="B53" s="712"/>
      <c r="C53" s="712"/>
      <c r="D53" s="712"/>
      <c r="E53" s="712"/>
      <c r="F53" s="712"/>
      <c r="G53" s="713"/>
      <c r="H53" s="125">
        <v>269</v>
      </c>
      <c r="I53" s="504">
        <f>SUM(J53,U53:V53)</f>
        <v>0</v>
      </c>
      <c r="J53" s="204"/>
      <c r="K53" s="198"/>
      <c r="L53" s="199"/>
      <c r="M53" s="198"/>
      <c r="N53" s="199"/>
      <c r="O53" s="198"/>
      <c r="P53" s="198"/>
      <c r="Q53" s="56"/>
      <c r="R53" s="56"/>
      <c r="S53" s="56"/>
      <c r="T53" s="56"/>
      <c r="U53" s="204"/>
      <c r="V53" s="204"/>
    </row>
    <row r="54" spans="1:22" s="9" customFormat="1" ht="3" customHeight="1">
      <c r="A54" s="190"/>
      <c r="B54" s="191"/>
      <c r="C54" s="191"/>
      <c r="D54" s="138"/>
      <c r="E54" s="138"/>
      <c r="F54" s="139"/>
      <c r="G54" s="130"/>
      <c r="H54" s="131"/>
      <c r="I54" s="132"/>
      <c r="J54" s="31"/>
      <c r="K54" s="31"/>
      <c r="L54" s="120"/>
      <c r="M54" s="31"/>
      <c r="N54" s="120"/>
      <c r="O54" s="31"/>
      <c r="P54" s="31"/>
      <c r="Q54" s="32"/>
      <c r="R54" s="32"/>
      <c r="S54" s="32"/>
      <c r="T54" s="32"/>
      <c r="U54" s="58"/>
      <c r="V54" s="58"/>
    </row>
    <row r="55" spans="1:22" s="9" customFormat="1" ht="3" customHeight="1">
      <c r="A55" s="134"/>
      <c r="B55" s="34"/>
      <c r="C55" s="158"/>
      <c r="D55" s="192"/>
      <c r="E55" s="192"/>
      <c r="F55" s="15"/>
      <c r="G55" s="124"/>
      <c r="H55" s="125"/>
      <c r="I55" s="27"/>
      <c r="J55" s="63"/>
      <c r="K55" s="64"/>
      <c r="L55" s="65"/>
      <c r="M55" s="64"/>
      <c r="N55" s="66"/>
      <c r="O55" s="64"/>
      <c r="P55" s="64"/>
      <c r="Q55" s="20"/>
      <c r="R55" s="20"/>
      <c r="S55" s="20"/>
      <c r="T55" s="20"/>
      <c r="U55" s="54"/>
      <c r="V55" s="54"/>
    </row>
    <row r="56" spans="1:22" s="9" customFormat="1" ht="11.25" customHeight="1">
      <c r="A56" s="711" t="s">
        <v>136</v>
      </c>
      <c r="B56" s="712"/>
      <c r="C56" s="712"/>
      <c r="D56" s="712"/>
      <c r="E56" s="712"/>
      <c r="F56" s="712"/>
      <c r="G56" s="713"/>
      <c r="H56" s="125">
        <v>230</v>
      </c>
      <c r="I56" s="504">
        <f>SUM(J56:V56)</f>
        <v>0</v>
      </c>
      <c r="J56" s="504">
        <f>SUM(J26+J48+J53)</f>
        <v>0</v>
      </c>
      <c r="K56" s="504">
        <f aca="true" t="shared" si="4" ref="K56:V56">SUM(K26+K48+K53)</f>
        <v>0</v>
      </c>
      <c r="L56" s="504">
        <f t="shared" si="4"/>
        <v>0</v>
      </c>
      <c r="M56" s="504">
        <f t="shared" si="4"/>
        <v>0</v>
      </c>
      <c r="N56" s="504">
        <f t="shared" si="4"/>
        <v>0</v>
      </c>
      <c r="O56" s="504">
        <f t="shared" si="4"/>
        <v>0</v>
      </c>
      <c r="P56" s="504">
        <f t="shared" si="4"/>
        <v>0</v>
      </c>
      <c r="Q56" s="504">
        <f t="shared" si="4"/>
        <v>0</v>
      </c>
      <c r="R56" s="504">
        <f t="shared" si="4"/>
        <v>0</v>
      </c>
      <c r="S56" s="504">
        <f t="shared" si="4"/>
        <v>0</v>
      </c>
      <c r="T56" s="504">
        <f t="shared" si="4"/>
        <v>0</v>
      </c>
      <c r="U56" s="504">
        <f t="shared" si="4"/>
        <v>0</v>
      </c>
      <c r="V56" s="504">
        <f t="shared" si="4"/>
        <v>0</v>
      </c>
    </row>
    <row r="57" spans="1:22" s="9" customFormat="1" ht="3" customHeight="1">
      <c r="A57" s="697"/>
      <c r="B57" s="698"/>
      <c r="C57" s="698"/>
      <c r="D57" s="698"/>
      <c r="E57" s="698"/>
      <c r="F57" s="698"/>
      <c r="G57" s="699"/>
      <c r="H57" s="133"/>
      <c r="I57" s="31"/>
      <c r="J57" s="31"/>
      <c r="K57" s="31"/>
      <c r="L57" s="120"/>
      <c r="M57" s="31"/>
      <c r="N57" s="120"/>
      <c r="O57" s="31"/>
      <c r="P57" s="31"/>
      <c r="Q57" s="32"/>
      <c r="R57" s="32"/>
      <c r="S57" s="32"/>
      <c r="T57" s="32"/>
      <c r="U57" s="58"/>
      <c r="V57" s="58"/>
    </row>
    <row r="58" spans="1:22" s="9" customFormat="1" ht="11.25" customHeight="1">
      <c r="A58" s="318"/>
      <c r="B58" s="318"/>
      <c r="C58" s="318"/>
      <c r="D58" s="286"/>
      <c r="E58" s="286"/>
      <c r="F58" s="319"/>
      <c r="G58" s="38"/>
      <c r="H58" s="320"/>
      <c r="I58" s="40"/>
      <c r="J58" s="321"/>
      <c r="K58" s="40"/>
      <c r="L58" s="321"/>
      <c r="M58" s="40"/>
      <c r="N58" s="40"/>
      <c r="O58" s="40"/>
      <c r="P58" s="40"/>
      <c r="Q58" s="41"/>
      <c r="R58" s="41"/>
      <c r="S58" s="41"/>
      <c r="T58" s="41"/>
      <c r="U58" s="41"/>
      <c r="V58" s="41"/>
    </row>
    <row r="59" spans="1:22" s="9" customFormat="1" ht="11.25" customHeight="1">
      <c r="A59" s="296"/>
      <c r="B59" s="296"/>
      <c r="C59" s="296"/>
      <c r="D59" s="296"/>
      <c r="E59" s="296"/>
      <c r="F59" s="517"/>
      <c r="G59" s="38"/>
      <c r="H59" s="516"/>
      <c r="I59" s="292"/>
      <c r="J59" s="292"/>
      <c r="K59" s="292"/>
      <c r="L59" s="292"/>
      <c r="M59" s="292"/>
      <c r="N59" s="292"/>
      <c r="O59" s="292"/>
      <c r="P59" s="292"/>
      <c r="Q59" s="41"/>
      <c r="R59" s="41"/>
      <c r="S59" s="41"/>
      <c r="T59" s="41"/>
      <c r="U59" s="41"/>
      <c r="V59" s="41"/>
    </row>
    <row r="60" spans="1:22" ht="11.25" customHeight="1">
      <c r="A60" s="298"/>
      <c r="B60" s="298"/>
      <c r="C60" s="298"/>
      <c r="D60" s="296"/>
      <c r="E60" s="296"/>
      <c r="F60" s="517"/>
      <c r="G60" s="38"/>
      <c r="H60" s="516"/>
      <c r="I60" s="288"/>
      <c r="J60" s="288"/>
      <c r="K60" s="288"/>
      <c r="L60" s="288"/>
      <c r="M60" s="288"/>
      <c r="N60" s="288"/>
      <c r="O60" s="288"/>
      <c r="P60" s="321"/>
      <c r="Q60" s="140"/>
      <c r="R60" s="140"/>
      <c r="S60" s="140"/>
      <c r="T60" s="140"/>
      <c r="U60" s="140"/>
      <c r="V60" s="140"/>
    </row>
    <row r="61" spans="1:22" ht="11.25" customHeight="1">
      <c r="A61" s="140"/>
      <c r="B61" s="140"/>
      <c r="C61" s="140"/>
      <c r="D61" s="140"/>
      <c r="E61" s="140"/>
      <c r="F61" s="141"/>
      <c r="G61" s="142"/>
      <c r="H61" s="142"/>
      <c r="I61" s="140"/>
      <c r="J61" s="140"/>
      <c r="K61" s="140"/>
      <c r="L61" s="140"/>
      <c r="M61" s="140"/>
      <c r="N61" s="140"/>
      <c r="O61" s="140"/>
      <c r="P61" s="140"/>
      <c r="Q61" s="140"/>
      <c r="R61" s="140"/>
      <c r="S61" s="140"/>
      <c r="T61" s="140"/>
      <c r="U61" s="140"/>
      <c r="V61" s="140"/>
    </row>
  </sheetData>
  <sheetProtection/>
  <mergeCells count="16">
    <mergeCell ref="A57:G57"/>
    <mergeCell ref="D48:G48"/>
    <mergeCell ref="A48:C48"/>
    <mergeCell ref="A14:G14"/>
    <mergeCell ref="A53:G53"/>
    <mergeCell ref="B50:G50"/>
    <mergeCell ref="A49:G49"/>
    <mergeCell ref="A52:G52"/>
    <mergeCell ref="B51:G51"/>
    <mergeCell ref="A15:G15"/>
    <mergeCell ref="A46:E46"/>
    <mergeCell ref="A10:G10"/>
    <mergeCell ref="A11:G11"/>
    <mergeCell ref="A12:G12"/>
    <mergeCell ref="A13:G13"/>
    <mergeCell ref="A56:G56"/>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23 &amp;R&amp;7&amp;P von &amp;N</oddFooter>
  </headerFooter>
  <drawing r:id="rId1"/>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5:Z61"/>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672" customWidth="1"/>
    <col min="3" max="3" width="8.140625" style="672" customWidth="1"/>
    <col min="4" max="5" width="3.7109375" style="672" customWidth="1"/>
    <col min="6" max="6" width="8.7109375" style="2" customWidth="1"/>
    <col min="7" max="7" width="5.7109375" style="10" customWidth="1"/>
    <col min="8" max="8" width="3.7109375" style="10" customWidth="1"/>
    <col min="9" max="10" width="8.7109375" style="672" customWidth="1"/>
    <col min="11" max="22" width="7.140625" style="672" customWidth="1"/>
    <col min="23" max="26" width="9.421875" style="672" customWidth="1"/>
    <col min="27" max="16384" width="12.7109375" style="672"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(NUR LA)'!A9:E9</f>
        <v>0</v>
      </c>
      <c r="B10" s="755"/>
      <c r="C10" s="755"/>
      <c r="D10" s="755"/>
      <c r="E10" s="755"/>
      <c r="F10" s="755"/>
      <c r="G10" s="756"/>
      <c r="H10" s="4"/>
      <c r="I10" s="8" t="s">
        <v>229</v>
      </c>
      <c r="J10" s="6"/>
      <c r="K10" s="5"/>
      <c r="L10" s="6"/>
      <c r="M10" s="6"/>
      <c r="N10" s="5"/>
      <c r="O10" s="45"/>
      <c r="P10" s="7"/>
      <c r="Q10" s="7"/>
      <c r="R10" s="7"/>
      <c r="S10" s="7"/>
    </row>
    <row r="11" spans="1:19" ht="11.25" customHeight="1">
      <c r="A11" s="757">
        <f>'kernobstsaft 20 (NUR LA)'!A10:E10</f>
        <v>0</v>
      </c>
      <c r="B11" s="758"/>
      <c r="C11" s="758"/>
      <c r="D11" s="758"/>
      <c r="E11" s="758"/>
      <c r="F11" s="758"/>
      <c r="G11" s="759"/>
      <c r="H11" s="4"/>
      <c r="J11" s="6"/>
      <c r="K11" s="5"/>
      <c r="L11" s="6"/>
      <c r="M11" s="6"/>
      <c r="N11" s="5"/>
      <c r="O11" s="45"/>
      <c r="P11" s="7"/>
      <c r="Q11" s="7"/>
      <c r="R11" s="7"/>
      <c r="S11" s="7"/>
    </row>
    <row r="12" spans="1:22" ht="17.25" customHeight="1">
      <c r="A12" s="757">
        <f>'kernobstsaft 20 (NUR LA)'!A11:E11</f>
        <v>0</v>
      </c>
      <c r="B12" s="758"/>
      <c r="C12" s="758"/>
      <c r="D12" s="758"/>
      <c r="E12" s="758"/>
      <c r="F12" s="758"/>
      <c r="G12" s="759"/>
      <c r="I12" s="771" t="s">
        <v>258</v>
      </c>
      <c r="J12" s="771"/>
      <c r="K12" s="771"/>
      <c r="L12" s="771"/>
      <c r="M12" s="771"/>
      <c r="N12" s="771"/>
      <c r="O12" s="771"/>
      <c r="P12" s="771"/>
      <c r="Q12" s="771"/>
      <c r="R12" s="771"/>
      <c r="S12" s="771"/>
      <c r="T12" s="771"/>
      <c r="U12" s="771"/>
      <c r="V12" s="771"/>
    </row>
    <row r="13" spans="1:9" ht="11.25" customHeight="1">
      <c r="A13" s="757">
        <f>'kernobstsaft 20 (NUR LA)'!A12:E12</f>
        <v>0</v>
      </c>
      <c r="B13" s="758"/>
      <c r="C13" s="758"/>
      <c r="D13" s="758"/>
      <c r="E13" s="758"/>
      <c r="F13" s="758"/>
      <c r="G13" s="759"/>
      <c r="I13" s="11"/>
    </row>
    <row r="14" spans="1:9" ht="11.25" customHeight="1">
      <c r="A14" s="757">
        <f>'kernobstsaft 20 (NUR LA)'!A13:E13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213</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v>
      </c>
      <c r="B17" s="144"/>
      <c r="C17" s="145"/>
      <c r="D17" s="146"/>
      <c r="E17" s="146"/>
      <c r="F17" s="147"/>
      <c r="G17" s="148"/>
      <c r="H17" s="149"/>
      <c r="I17" s="150" t="s">
        <v>21</v>
      </c>
      <c r="J17" s="667" t="s">
        <v>41</v>
      </c>
      <c r="K17" s="667"/>
      <c r="L17" s="667"/>
      <c r="M17" s="667"/>
      <c r="N17" s="667"/>
      <c r="O17" s="152"/>
      <c r="P17" s="153" t="s">
        <v>42</v>
      </c>
      <c r="Q17" s="154"/>
      <c r="R17" s="154"/>
      <c r="S17" s="154"/>
      <c r="T17" s="154"/>
      <c r="U17" s="154"/>
      <c r="V17" s="155"/>
      <c r="W17" s="650"/>
      <c r="X17" s="650"/>
      <c r="Y17" s="650"/>
      <c r="Z17" s="650"/>
    </row>
    <row r="18" spans="1:26" ht="11.25" customHeight="1">
      <c r="A18" s="156"/>
      <c r="B18" s="157"/>
      <c r="C18" s="158"/>
      <c r="D18" s="646"/>
      <c r="E18" s="646"/>
      <c r="F18" s="159"/>
      <c r="G18" s="160"/>
      <c r="H18" s="17"/>
      <c r="I18" s="161"/>
      <c r="J18" s="162" t="s">
        <v>43</v>
      </c>
      <c r="K18" s="163"/>
      <c r="L18" s="164"/>
      <c r="M18" s="165" t="s">
        <v>44</v>
      </c>
      <c r="N18" s="165" t="s">
        <v>45</v>
      </c>
      <c r="O18" s="166" t="s">
        <v>46</v>
      </c>
      <c r="P18" s="167" t="s">
        <v>47</v>
      </c>
      <c r="Q18" s="168"/>
      <c r="R18" s="168"/>
      <c r="S18" s="169"/>
      <c r="T18" s="50" t="s">
        <v>46</v>
      </c>
      <c r="U18" s="49" t="s">
        <v>48</v>
      </c>
      <c r="V18" s="50" t="s">
        <v>49</v>
      </c>
      <c r="W18" s="650"/>
      <c r="X18" s="650"/>
      <c r="Y18" s="650"/>
      <c r="Z18" s="650"/>
    </row>
    <row r="19" spans="1:26" ht="11.25" customHeight="1">
      <c r="A19" s="156"/>
      <c r="B19" s="157"/>
      <c r="C19" s="158"/>
      <c r="D19" s="646"/>
      <c r="E19" s="646"/>
      <c r="F19" s="159"/>
      <c r="G19" s="160"/>
      <c r="H19" s="17"/>
      <c r="I19" s="161"/>
      <c r="J19" s="165" t="s">
        <v>50</v>
      </c>
      <c r="K19" s="162" t="s">
        <v>51</v>
      </c>
      <c r="L19" s="164"/>
      <c r="M19" s="161"/>
      <c r="N19" s="161" t="s">
        <v>52</v>
      </c>
      <c r="O19" s="166" t="s">
        <v>53</v>
      </c>
      <c r="P19" s="170" t="s">
        <v>54</v>
      </c>
      <c r="Q19" s="171" t="s">
        <v>55</v>
      </c>
      <c r="R19" s="168"/>
      <c r="S19" s="169"/>
      <c r="T19" s="50" t="s">
        <v>53</v>
      </c>
      <c r="U19" s="172" t="s">
        <v>56</v>
      </c>
      <c r="V19" s="50" t="s">
        <v>57</v>
      </c>
      <c r="W19" s="650"/>
      <c r="X19" s="650"/>
      <c r="Y19" s="650"/>
      <c r="Z19" s="650"/>
    </row>
    <row r="20" spans="1:26" ht="11.25" customHeight="1">
      <c r="A20" s="647"/>
      <c r="B20" s="646"/>
      <c r="C20" s="646"/>
      <c r="D20" s="646"/>
      <c r="E20" s="646"/>
      <c r="F20" s="15"/>
      <c r="G20" s="160"/>
      <c r="H20" s="17"/>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650"/>
      <c r="X20" s="650"/>
      <c r="Y20" s="650"/>
      <c r="Z20" s="650"/>
    </row>
    <row r="21" spans="1:26" ht="11.25" customHeight="1">
      <c r="A21" s="181"/>
      <c r="B21" s="182"/>
      <c r="C21" s="182"/>
      <c r="D21" s="182"/>
      <c r="E21" s="182"/>
      <c r="F21" s="183"/>
      <c r="G21" s="184"/>
      <c r="H21" s="185"/>
      <c r="I21" s="186" t="s">
        <v>67</v>
      </c>
      <c r="J21" s="186"/>
      <c r="K21" s="186"/>
      <c r="L21" s="186"/>
      <c r="M21" s="186"/>
      <c r="N21" s="186"/>
      <c r="O21" s="187"/>
      <c r="P21" s="187"/>
      <c r="Q21" s="178"/>
      <c r="R21" s="178"/>
      <c r="S21" s="178"/>
      <c r="T21" s="168"/>
      <c r="U21" s="178"/>
      <c r="V21" s="180"/>
      <c r="W21" s="650"/>
      <c r="X21" s="650"/>
      <c r="Y21" s="650"/>
      <c r="Z21" s="650"/>
    </row>
    <row r="22" spans="1:22" ht="11.25" customHeight="1">
      <c r="A22" s="119"/>
      <c r="B22" s="646"/>
      <c r="C22" s="646"/>
      <c r="D22" s="646"/>
      <c r="E22" s="646"/>
      <c r="F22" s="15"/>
      <c r="G22" s="470"/>
      <c r="H22" s="670"/>
      <c r="I22" s="670">
        <v>1</v>
      </c>
      <c r="J22" s="670">
        <v>2</v>
      </c>
      <c r="K22" s="670">
        <v>3</v>
      </c>
      <c r="L22" s="670">
        <v>4</v>
      </c>
      <c r="M22" s="670">
        <v>5</v>
      </c>
      <c r="N22" s="670">
        <v>6</v>
      </c>
      <c r="O22" s="670">
        <v>7</v>
      </c>
      <c r="P22" s="670">
        <v>8</v>
      </c>
      <c r="Q22" s="670">
        <v>9</v>
      </c>
      <c r="R22" s="48">
        <v>10</v>
      </c>
      <c r="S22" s="48">
        <v>11</v>
      </c>
      <c r="T22" s="48">
        <v>12</v>
      </c>
      <c r="U22" s="48">
        <v>13</v>
      </c>
      <c r="V22" s="49">
        <v>14</v>
      </c>
    </row>
    <row r="23" spans="1:22" ht="3" customHeight="1">
      <c r="A23" s="647"/>
      <c r="B23" s="646"/>
      <c r="C23" s="646"/>
      <c r="D23" s="646"/>
      <c r="E23" s="646"/>
      <c r="F23" s="15"/>
      <c r="G23" s="16"/>
      <c r="H23" s="17"/>
      <c r="I23" s="122"/>
      <c r="J23" s="122"/>
      <c r="K23" s="122"/>
      <c r="L23" s="122"/>
      <c r="M23" s="122"/>
      <c r="N23" s="122"/>
      <c r="O23" s="55"/>
      <c r="P23" s="188"/>
      <c r="Q23" s="56"/>
      <c r="R23" s="56"/>
      <c r="S23" s="56"/>
      <c r="T23" s="56"/>
      <c r="U23" s="57"/>
      <c r="V23" s="57"/>
    </row>
    <row r="24" spans="1:22" ht="11.25" customHeight="1">
      <c r="A24" s="647" t="s">
        <v>107</v>
      </c>
      <c r="B24" s="646"/>
      <c r="C24" s="336"/>
      <c r="D24" s="646"/>
      <c r="E24" s="646"/>
      <c r="F24" s="15"/>
      <c r="G24" s="16"/>
      <c r="H24" s="17"/>
      <c r="I24" s="202">
        <f>SUM(I28:I35,I37:I46,I50:I51,I53)</f>
        <v>0</v>
      </c>
      <c r="J24" s="202">
        <f aca="true" t="shared" si="0" ref="J24:U24">SUM(J28:J35,J37:J46,J50:J51,J53)</f>
        <v>0</v>
      </c>
      <c r="K24" s="202">
        <f t="shared" si="0"/>
        <v>0</v>
      </c>
      <c r="L24" s="202">
        <f t="shared" si="0"/>
        <v>0</v>
      </c>
      <c r="M24" s="202">
        <f t="shared" si="0"/>
        <v>0</v>
      </c>
      <c r="N24" s="202">
        <f t="shared" si="0"/>
        <v>0</v>
      </c>
      <c r="O24" s="202">
        <f t="shared" si="0"/>
        <v>0</v>
      </c>
      <c r="P24" s="202">
        <f t="shared" si="0"/>
        <v>0</v>
      </c>
      <c r="Q24" s="202">
        <f t="shared" si="0"/>
        <v>0</v>
      </c>
      <c r="R24" s="202">
        <f t="shared" si="0"/>
        <v>0</v>
      </c>
      <c r="S24" s="202">
        <f t="shared" si="0"/>
        <v>0</v>
      </c>
      <c r="T24" s="202">
        <f t="shared" si="0"/>
        <v>0</v>
      </c>
      <c r="U24" s="202">
        <f t="shared" si="0"/>
        <v>0</v>
      </c>
      <c r="V24" s="202">
        <f>SUM(V28:V35,V37:V50,V50:V51,V53)</f>
        <v>0</v>
      </c>
    </row>
    <row r="25" spans="1:22" ht="3" customHeight="1">
      <c r="A25" s="647"/>
      <c r="B25" s="646"/>
      <c r="C25" s="336"/>
      <c r="D25" s="646"/>
      <c r="E25" s="646"/>
      <c r="F25" s="15"/>
      <c r="G25" s="124"/>
      <c r="H25" s="663"/>
      <c r="I25" s="53"/>
      <c r="J25" s="51"/>
      <c r="K25" s="51"/>
      <c r="L25" s="51"/>
      <c r="M25" s="51"/>
      <c r="N25" s="51"/>
      <c r="O25" s="51"/>
      <c r="P25" s="23"/>
      <c r="Q25" s="24"/>
      <c r="R25" s="24"/>
      <c r="S25" s="24"/>
      <c r="T25" s="24"/>
      <c r="U25" s="52"/>
      <c r="V25" s="52"/>
    </row>
    <row r="26" spans="1:22" ht="11.25" customHeight="1">
      <c r="A26" s="647" t="s">
        <v>137</v>
      </c>
      <c r="B26" s="646"/>
      <c r="C26" s="336"/>
      <c r="D26" s="646"/>
      <c r="E26" s="646"/>
      <c r="F26" s="15"/>
      <c r="G26" s="124"/>
      <c r="H26" s="663">
        <v>231</v>
      </c>
      <c r="I26" s="504">
        <f>SUM(J26:V26)</f>
        <v>0</v>
      </c>
      <c r="J26" s="504">
        <f aca="true" t="shared" si="1" ref="J26:U26">SUM(J28:J46)</f>
        <v>0</v>
      </c>
      <c r="K26" s="504">
        <f t="shared" si="1"/>
        <v>0</v>
      </c>
      <c r="L26" s="504">
        <f t="shared" si="1"/>
        <v>0</v>
      </c>
      <c r="M26" s="504">
        <f t="shared" si="1"/>
        <v>0</v>
      </c>
      <c r="N26" s="504">
        <f t="shared" si="1"/>
        <v>0</v>
      </c>
      <c r="O26" s="504">
        <f t="shared" si="1"/>
        <v>0</v>
      </c>
      <c r="P26" s="504">
        <f t="shared" si="1"/>
        <v>0</v>
      </c>
      <c r="Q26" s="504">
        <f t="shared" si="1"/>
        <v>0</v>
      </c>
      <c r="R26" s="504">
        <f t="shared" si="1"/>
        <v>0</v>
      </c>
      <c r="S26" s="504">
        <f t="shared" si="1"/>
        <v>0</v>
      </c>
      <c r="T26" s="504">
        <f t="shared" si="1"/>
        <v>0</v>
      </c>
      <c r="U26" s="504">
        <f t="shared" si="1"/>
        <v>0</v>
      </c>
      <c r="V26" s="504">
        <f>SUM(V28:V50)</f>
        <v>0</v>
      </c>
    </row>
    <row r="27" spans="1:22" ht="11.25" customHeight="1">
      <c r="A27" s="658" t="s">
        <v>6</v>
      </c>
      <c r="B27" s="646" t="s">
        <v>108</v>
      </c>
      <c r="C27" s="336"/>
      <c r="D27" s="646"/>
      <c r="E27" s="646"/>
      <c r="F27" s="15"/>
      <c r="G27" s="124"/>
      <c r="H27" s="663"/>
      <c r="I27" s="200"/>
      <c r="J27" s="200"/>
      <c r="K27" s="200"/>
      <c r="L27" s="201"/>
      <c r="M27" s="200"/>
      <c r="N27" s="200"/>
      <c r="O27" s="201"/>
      <c r="P27" s="193"/>
      <c r="Q27" s="24"/>
      <c r="R27" s="24"/>
      <c r="S27" s="24"/>
      <c r="T27" s="24"/>
      <c r="U27" s="123"/>
      <c r="V27" s="123"/>
    </row>
    <row r="28" spans="1:22" ht="11.25" customHeight="1">
      <c r="A28" s="647"/>
      <c r="B28" s="659" t="s">
        <v>109</v>
      </c>
      <c r="C28" s="336" t="s">
        <v>110</v>
      </c>
      <c r="D28" s="646"/>
      <c r="E28" s="646"/>
      <c r="F28" s="15"/>
      <c r="G28" s="124"/>
      <c r="H28" s="663">
        <v>233</v>
      </c>
      <c r="I28" s="504">
        <f>SUM(J28:O28)</f>
        <v>0</v>
      </c>
      <c r="J28" s="204"/>
      <c r="K28" s="204"/>
      <c r="L28" s="204"/>
      <c r="M28" s="204"/>
      <c r="N28" s="204"/>
      <c r="O28" s="204"/>
      <c r="P28" s="193"/>
      <c r="Q28" s="24"/>
      <c r="R28" s="24"/>
      <c r="S28" s="24"/>
      <c r="T28" s="24"/>
      <c r="U28" s="123"/>
      <c r="V28" s="123"/>
    </row>
    <row r="29" spans="1:22" ht="11.25" customHeight="1">
      <c r="A29" s="647"/>
      <c r="B29" s="659" t="s">
        <v>109</v>
      </c>
      <c r="C29" s="336" t="s">
        <v>111</v>
      </c>
      <c r="D29" s="646"/>
      <c r="E29" s="646"/>
      <c r="F29" s="15"/>
      <c r="G29" s="124"/>
      <c r="H29" s="663">
        <v>234</v>
      </c>
      <c r="I29" s="504">
        <f>SUM(J29:V29)</f>
        <v>0</v>
      </c>
      <c r="J29" s="204"/>
      <c r="K29" s="204"/>
      <c r="L29" s="204"/>
      <c r="M29" s="204"/>
      <c r="N29" s="204"/>
      <c r="O29" s="204"/>
      <c r="P29" s="204"/>
      <c r="Q29" s="204"/>
      <c r="R29" s="204"/>
      <c r="S29" s="204"/>
      <c r="T29" s="204"/>
      <c r="U29" s="204">
        <v>0</v>
      </c>
      <c r="V29" s="204"/>
    </row>
    <row r="30" spans="1:22" ht="11.25" customHeight="1">
      <c r="A30" s="658" t="s">
        <v>6</v>
      </c>
      <c r="B30" s="646" t="s">
        <v>112</v>
      </c>
      <c r="C30" s="336"/>
      <c r="D30" s="646"/>
      <c r="E30" s="646"/>
      <c r="F30" s="15"/>
      <c r="G30" s="124"/>
      <c r="H30" s="663">
        <v>235</v>
      </c>
      <c r="I30" s="504">
        <f>SUM(J30:V30)</f>
        <v>0</v>
      </c>
      <c r="J30" s="204"/>
      <c r="K30" s="204"/>
      <c r="L30" s="204"/>
      <c r="M30" s="204"/>
      <c r="N30" s="204"/>
      <c r="O30" s="204"/>
      <c r="P30" s="204"/>
      <c r="Q30" s="204"/>
      <c r="R30" s="204">
        <v>0</v>
      </c>
      <c r="S30" s="204"/>
      <c r="T30" s="204"/>
      <c r="U30" s="204"/>
      <c r="V30" s="204"/>
    </row>
    <row r="31" spans="1:22" ht="11.25" customHeight="1">
      <c r="A31" s="658" t="s">
        <v>6</v>
      </c>
      <c r="B31" s="646" t="s">
        <v>134</v>
      </c>
      <c r="C31" s="336"/>
      <c r="D31" s="646"/>
      <c r="E31" s="646"/>
      <c r="F31" s="15"/>
      <c r="G31" s="124"/>
      <c r="H31" s="663">
        <v>236</v>
      </c>
      <c r="I31" s="504">
        <f>SUM(J31:T31)</f>
        <v>0</v>
      </c>
      <c r="J31" s="204"/>
      <c r="K31" s="204"/>
      <c r="L31" s="204"/>
      <c r="M31" s="204"/>
      <c r="N31" s="204"/>
      <c r="O31" s="204"/>
      <c r="P31" s="204"/>
      <c r="Q31" s="204"/>
      <c r="R31" s="204">
        <v>0</v>
      </c>
      <c r="S31" s="204"/>
      <c r="T31" s="204"/>
      <c r="U31" s="54"/>
      <c r="V31" s="54"/>
    </row>
    <row r="32" spans="1:22" ht="11.25" customHeight="1">
      <c r="A32" s="658" t="s">
        <v>6</v>
      </c>
      <c r="B32" s="646" t="s">
        <v>113</v>
      </c>
      <c r="C32" s="336"/>
      <c r="D32" s="646"/>
      <c r="E32" s="646"/>
      <c r="F32" s="15"/>
      <c r="G32" s="124"/>
      <c r="H32" s="663">
        <v>237</v>
      </c>
      <c r="I32" s="504">
        <f>SUM(J32:T32)</f>
        <v>0</v>
      </c>
      <c r="J32" s="204"/>
      <c r="K32" s="204"/>
      <c r="L32" s="204"/>
      <c r="M32" s="204"/>
      <c r="N32" s="204"/>
      <c r="O32" s="204"/>
      <c r="P32" s="204"/>
      <c r="Q32" s="204"/>
      <c r="R32" s="204">
        <v>0</v>
      </c>
      <c r="S32" s="204"/>
      <c r="T32" s="204"/>
      <c r="U32" s="57"/>
      <c r="V32" s="57"/>
    </row>
    <row r="33" spans="1:22" ht="11.25" customHeight="1">
      <c r="A33" s="658" t="s">
        <v>6</v>
      </c>
      <c r="B33" s="646" t="s">
        <v>133</v>
      </c>
      <c r="C33" s="336"/>
      <c r="D33" s="646"/>
      <c r="E33" s="646"/>
      <c r="F33" s="15" t="s">
        <v>135</v>
      </c>
      <c r="G33" s="124" t="s">
        <v>116</v>
      </c>
      <c r="H33" s="663">
        <v>238</v>
      </c>
      <c r="I33" s="504">
        <f>SUM(J33:T33)</f>
        <v>0</v>
      </c>
      <c r="J33" s="204"/>
      <c r="K33" s="204"/>
      <c r="L33" s="204"/>
      <c r="M33" s="204"/>
      <c r="N33" s="204"/>
      <c r="O33" s="204"/>
      <c r="P33" s="204"/>
      <c r="Q33" s="204"/>
      <c r="R33" s="204">
        <v>0</v>
      </c>
      <c r="S33" s="204"/>
      <c r="T33" s="204"/>
      <c r="U33" s="57"/>
      <c r="V33" s="57"/>
    </row>
    <row r="34" spans="1:22" ht="11.25" customHeight="1">
      <c r="A34" s="658" t="s">
        <v>6</v>
      </c>
      <c r="B34" s="646" t="s">
        <v>114</v>
      </c>
      <c r="C34" s="336"/>
      <c r="D34" s="646"/>
      <c r="E34" s="645"/>
      <c r="F34" s="15" t="s">
        <v>115</v>
      </c>
      <c r="G34" s="124" t="s">
        <v>116</v>
      </c>
      <c r="H34" s="663">
        <v>241</v>
      </c>
      <c r="I34" s="504">
        <f>SUM(J34:T34)</f>
        <v>0</v>
      </c>
      <c r="J34" s="204"/>
      <c r="K34" s="204"/>
      <c r="L34" s="204"/>
      <c r="M34" s="204"/>
      <c r="N34" s="204"/>
      <c r="O34" s="204"/>
      <c r="P34" s="204">
        <v>0</v>
      </c>
      <c r="Q34" s="204"/>
      <c r="R34" s="204">
        <v>0</v>
      </c>
      <c r="S34" s="204"/>
      <c r="T34" s="204"/>
      <c r="U34" s="54"/>
      <c r="V34" s="54"/>
    </row>
    <row r="35" spans="1:22" ht="11.25" customHeight="1">
      <c r="A35" s="647"/>
      <c r="B35" s="646"/>
      <c r="C35" s="659"/>
      <c r="D35" s="646"/>
      <c r="E35" s="646"/>
      <c r="F35" s="15" t="s">
        <v>117</v>
      </c>
      <c r="G35" s="124" t="s">
        <v>116</v>
      </c>
      <c r="H35" s="126">
        <v>243</v>
      </c>
      <c r="I35" s="504">
        <f>SUM(J35:T35)</f>
        <v>0</v>
      </c>
      <c r="J35" s="204"/>
      <c r="K35" s="204"/>
      <c r="L35" s="204"/>
      <c r="M35" s="204"/>
      <c r="N35" s="204"/>
      <c r="O35" s="204"/>
      <c r="P35" s="204">
        <v>0</v>
      </c>
      <c r="Q35" s="204"/>
      <c r="R35" s="204">
        <v>0</v>
      </c>
      <c r="S35" s="204"/>
      <c r="T35" s="204"/>
      <c r="U35" s="57"/>
      <c r="V35" s="57"/>
    </row>
    <row r="36" spans="1:22" ht="11.25" customHeight="1">
      <c r="A36" s="654" t="s">
        <v>118</v>
      </c>
      <c r="B36" s="661" t="s">
        <v>119</v>
      </c>
      <c r="C36" s="659"/>
      <c r="D36" s="646"/>
      <c r="E36" s="646"/>
      <c r="F36" s="15"/>
      <c r="G36" s="124"/>
      <c r="H36" s="663"/>
      <c r="I36" s="60"/>
      <c r="J36" s="53"/>
      <c r="K36" s="60"/>
      <c r="L36" s="53"/>
      <c r="M36" s="60"/>
      <c r="N36" s="60"/>
      <c r="O36" s="60"/>
      <c r="P36" s="23"/>
      <c r="Q36" s="196"/>
      <c r="R36" s="196"/>
      <c r="S36" s="196"/>
      <c r="T36" s="196"/>
      <c r="U36" s="197"/>
      <c r="V36" s="197"/>
    </row>
    <row r="37" spans="1:22" ht="11.25" customHeight="1">
      <c r="A37" s="647"/>
      <c r="B37" s="659" t="s">
        <v>109</v>
      </c>
      <c r="C37" s="645" t="s">
        <v>120</v>
      </c>
      <c r="D37" s="47"/>
      <c r="E37" s="47"/>
      <c r="F37" s="189" t="s">
        <v>121</v>
      </c>
      <c r="G37" s="124" t="s">
        <v>116</v>
      </c>
      <c r="H37" s="126">
        <v>246</v>
      </c>
      <c r="I37" s="504">
        <f aca="true" t="shared" si="2" ref="I37:I46">SUM(J37:T37)</f>
        <v>0</v>
      </c>
      <c r="J37" s="204"/>
      <c r="K37" s="204"/>
      <c r="L37" s="204"/>
      <c r="M37" s="204"/>
      <c r="N37" s="204"/>
      <c r="O37" s="204"/>
      <c r="P37" s="204"/>
      <c r="Q37" s="204"/>
      <c r="R37" s="204"/>
      <c r="S37" s="204"/>
      <c r="T37" s="204"/>
      <c r="U37" s="54"/>
      <c r="V37" s="54"/>
    </row>
    <row r="38" spans="1:22" ht="11.25" customHeight="1">
      <c r="A38" s="647"/>
      <c r="B38" s="659" t="s">
        <v>109</v>
      </c>
      <c r="C38" s="645" t="s">
        <v>120</v>
      </c>
      <c r="D38" s="47"/>
      <c r="E38" s="47"/>
      <c r="F38" s="189" t="s">
        <v>122</v>
      </c>
      <c r="G38" s="124" t="s">
        <v>116</v>
      </c>
      <c r="H38" s="126">
        <v>248</v>
      </c>
      <c r="I38" s="504">
        <f t="shared" si="2"/>
        <v>0</v>
      </c>
      <c r="J38" s="204"/>
      <c r="K38" s="204"/>
      <c r="L38" s="204"/>
      <c r="M38" s="204"/>
      <c r="N38" s="204"/>
      <c r="O38" s="204"/>
      <c r="P38" s="204">
        <v>0</v>
      </c>
      <c r="Q38" s="204"/>
      <c r="R38" s="204">
        <v>0</v>
      </c>
      <c r="S38" s="204"/>
      <c r="T38" s="204"/>
      <c r="U38" s="59"/>
      <c r="V38" s="59"/>
    </row>
    <row r="39" spans="1:22" ht="11.25" customHeight="1">
      <c r="A39" s="647"/>
      <c r="B39" s="659" t="s">
        <v>109</v>
      </c>
      <c r="C39" s="645" t="s">
        <v>120</v>
      </c>
      <c r="D39" s="47"/>
      <c r="E39" s="47"/>
      <c r="F39" s="189" t="s">
        <v>123</v>
      </c>
      <c r="G39" s="124" t="s">
        <v>116</v>
      </c>
      <c r="H39" s="663">
        <v>249</v>
      </c>
      <c r="I39" s="504">
        <f t="shared" si="2"/>
        <v>0</v>
      </c>
      <c r="J39" s="204"/>
      <c r="K39" s="204"/>
      <c r="L39" s="204"/>
      <c r="M39" s="204"/>
      <c r="N39" s="204"/>
      <c r="O39" s="204"/>
      <c r="P39" s="204"/>
      <c r="Q39" s="204"/>
      <c r="R39" s="204">
        <v>0</v>
      </c>
      <c r="S39" s="204"/>
      <c r="T39" s="204"/>
      <c r="U39" s="59"/>
      <c r="V39" s="59"/>
    </row>
    <row r="40" spans="1:22" ht="11.25" customHeight="1">
      <c r="A40" s="658"/>
      <c r="B40" s="659" t="s">
        <v>109</v>
      </c>
      <c r="C40" s="645" t="s">
        <v>120</v>
      </c>
      <c r="D40" s="47"/>
      <c r="E40" s="47"/>
      <c r="F40" s="189" t="s">
        <v>185</v>
      </c>
      <c r="G40" s="124" t="s">
        <v>116</v>
      </c>
      <c r="H40" s="126">
        <v>251</v>
      </c>
      <c r="I40" s="504">
        <f t="shared" si="2"/>
        <v>0</v>
      </c>
      <c r="J40" s="204"/>
      <c r="K40" s="204"/>
      <c r="L40" s="204"/>
      <c r="M40" s="204"/>
      <c r="N40" s="204"/>
      <c r="O40" s="204"/>
      <c r="P40" s="204">
        <v>0</v>
      </c>
      <c r="Q40" s="204"/>
      <c r="R40" s="204">
        <v>0</v>
      </c>
      <c r="S40" s="204"/>
      <c r="T40" s="204"/>
      <c r="U40" s="59"/>
      <c r="V40" s="59"/>
    </row>
    <row r="41" spans="1:22" ht="11.25" customHeight="1">
      <c r="A41" s="656"/>
      <c r="B41" s="659" t="s">
        <v>109</v>
      </c>
      <c r="C41" s="645" t="s">
        <v>120</v>
      </c>
      <c r="D41" s="252"/>
      <c r="E41" s="252"/>
      <c r="F41" s="189" t="s">
        <v>124</v>
      </c>
      <c r="G41" s="124" t="s">
        <v>116</v>
      </c>
      <c r="H41" s="663">
        <v>252</v>
      </c>
      <c r="I41" s="504">
        <f t="shared" si="2"/>
        <v>0</v>
      </c>
      <c r="J41" s="204"/>
      <c r="K41" s="204"/>
      <c r="L41" s="204"/>
      <c r="M41" s="204"/>
      <c r="N41" s="204"/>
      <c r="O41" s="204"/>
      <c r="P41" s="204"/>
      <c r="Q41" s="204"/>
      <c r="R41" s="204"/>
      <c r="S41" s="204"/>
      <c r="T41" s="204"/>
      <c r="U41" s="59"/>
      <c r="V41" s="59"/>
    </row>
    <row r="42" spans="1:22" ht="11.25" customHeight="1">
      <c r="A42" s="656"/>
      <c r="B42" s="659" t="s">
        <v>109</v>
      </c>
      <c r="C42" s="645" t="s">
        <v>120</v>
      </c>
      <c r="D42" s="252"/>
      <c r="E42" s="252"/>
      <c r="F42" s="189" t="s">
        <v>125</v>
      </c>
      <c r="G42" s="124" t="s">
        <v>116</v>
      </c>
      <c r="H42" s="663">
        <v>253</v>
      </c>
      <c r="I42" s="504">
        <f t="shared" si="2"/>
        <v>0</v>
      </c>
      <c r="J42" s="204"/>
      <c r="K42" s="204"/>
      <c r="L42" s="204"/>
      <c r="M42" s="204"/>
      <c r="N42" s="204"/>
      <c r="O42" s="204"/>
      <c r="P42" s="204">
        <v>0</v>
      </c>
      <c r="Q42" s="204"/>
      <c r="R42" s="204">
        <v>0</v>
      </c>
      <c r="S42" s="204"/>
      <c r="T42" s="204"/>
      <c r="U42" s="57"/>
      <c r="V42" s="57"/>
    </row>
    <row r="43" spans="1:22" ht="11.25" customHeight="1">
      <c r="A43" s="660"/>
      <c r="B43" s="659" t="s">
        <v>109</v>
      </c>
      <c r="C43" s="645" t="s">
        <v>120</v>
      </c>
      <c r="D43" s="252"/>
      <c r="E43" s="252"/>
      <c r="F43" s="189" t="s">
        <v>186</v>
      </c>
      <c r="G43" s="124" t="s">
        <v>116</v>
      </c>
      <c r="H43" s="663">
        <v>255</v>
      </c>
      <c r="I43" s="504">
        <f t="shared" si="2"/>
        <v>0</v>
      </c>
      <c r="J43" s="204"/>
      <c r="K43" s="204"/>
      <c r="L43" s="204"/>
      <c r="M43" s="204"/>
      <c r="N43" s="204"/>
      <c r="O43" s="204"/>
      <c r="P43" s="204"/>
      <c r="Q43" s="204"/>
      <c r="R43" s="204"/>
      <c r="S43" s="204"/>
      <c r="T43" s="204"/>
      <c r="U43" s="54"/>
      <c r="V43" s="54"/>
    </row>
    <row r="44" spans="1:22" ht="11.25" customHeight="1">
      <c r="A44" s="654"/>
      <c r="B44" s="659" t="s">
        <v>109</v>
      </c>
      <c r="C44" s="645" t="s">
        <v>120</v>
      </c>
      <c r="D44" s="253"/>
      <c r="E44" s="253"/>
      <c r="F44" s="189" t="s">
        <v>126</v>
      </c>
      <c r="G44" s="124" t="s">
        <v>116</v>
      </c>
      <c r="H44" s="127">
        <v>256</v>
      </c>
      <c r="I44" s="504">
        <f t="shared" si="2"/>
        <v>0</v>
      </c>
      <c r="J44" s="204"/>
      <c r="K44" s="204"/>
      <c r="L44" s="204"/>
      <c r="M44" s="204"/>
      <c r="N44" s="204"/>
      <c r="O44" s="204"/>
      <c r="P44" s="204"/>
      <c r="Q44" s="204"/>
      <c r="R44" s="204"/>
      <c r="S44" s="204"/>
      <c r="T44" s="204"/>
      <c r="U44" s="59"/>
      <c r="V44" s="59"/>
    </row>
    <row r="45" spans="1:22" ht="11.25" customHeight="1">
      <c r="A45" s="654" t="s">
        <v>6</v>
      </c>
      <c r="B45" s="646" t="s">
        <v>127</v>
      </c>
      <c r="C45" s="645"/>
      <c r="D45" s="252"/>
      <c r="E45" s="252"/>
      <c r="F45" s="189" t="s">
        <v>124</v>
      </c>
      <c r="G45" s="124" t="s">
        <v>116</v>
      </c>
      <c r="H45" s="663">
        <v>257</v>
      </c>
      <c r="I45" s="504">
        <f t="shared" si="2"/>
        <v>0</v>
      </c>
      <c r="J45" s="204"/>
      <c r="K45" s="204"/>
      <c r="L45" s="204"/>
      <c r="M45" s="204"/>
      <c r="N45" s="204"/>
      <c r="O45" s="204"/>
      <c r="P45" s="204"/>
      <c r="Q45" s="204"/>
      <c r="R45" s="204"/>
      <c r="S45" s="204"/>
      <c r="T45" s="204"/>
      <c r="U45" s="59"/>
      <c r="V45" s="59"/>
    </row>
    <row r="46" spans="1:23" ht="11.25" customHeight="1">
      <c r="A46" s="769" t="s">
        <v>128</v>
      </c>
      <c r="B46" s="770"/>
      <c r="C46" s="770"/>
      <c r="D46" s="770"/>
      <c r="E46" s="770"/>
      <c r="F46" s="497" t="s">
        <v>129</v>
      </c>
      <c r="G46" s="124" t="s">
        <v>116</v>
      </c>
      <c r="H46" s="663">
        <v>259</v>
      </c>
      <c r="I46" s="504">
        <f t="shared" si="2"/>
        <v>0</v>
      </c>
      <c r="J46" s="204"/>
      <c r="K46" s="204"/>
      <c r="L46" s="204"/>
      <c r="M46" s="204"/>
      <c r="N46" s="204"/>
      <c r="O46" s="204"/>
      <c r="P46" s="204"/>
      <c r="Q46" s="204"/>
      <c r="R46" s="204"/>
      <c r="S46" s="204"/>
      <c r="T46" s="204"/>
      <c r="U46" s="59"/>
      <c r="V46" s="482"/>
      <c r="W46" s="650"/>
    </row>
    <row r="47" spans="1:22" ht="3" customHeight="1">
      <c r="A47" s="654"/>
      <c r="B47" s="655"/>
      <c r="C47" s="657"/>
      <c r="D47" s="252"/>
      <c r="E47" s="252"/>
      <c r="F47" s="189"/>
      <c r="G47" s="124"/>
      <c r="H47" s="663"/>
      <c r="I47" s="60"/>
      <c r="J47" s="53"/>
      <c r="K47" s="53"/>
      <c r="L47" s="53"/>
      <c r="M47" s="53"/>
      <c r="N47" s="53"/>
      <c r="O47" s="53"/>
      <c r="P47" s="25"/>
      <c r="Q47" s="20"/>
      <c r="R47" s="20"/>
      <c r="S47" s="20"/>
      <c r="T47" s="20"/>
      <c r="U47" s="54"/>
      <c r="V47" s="59"/>
    </row>
    <row r="48" spans="1:22" ht="11.25" customHeight="1">
      <c r="A48" s="711" t="s">
        <v>130</v>
      </c>
      <c r="B48" s="712"/>
      <c r="C48" s="712"/>
      <c r="D48" s="734" t="s">
        <v>131</v>
      </c>
      <c r="E48" s="734"/>
      <c r="F48" s="734"/>
      <c r="G48" s="766"/>
      <c r="H48" s="663">
        <v>261</v>
      </c>
      <c r="I48" s="203">
        <f>SUM(J48:V48)</f>
        <v>0</v>
      </c>
      <c r="J48" s="203"/>
      <c r="K48" s="203"/>
      <c r="L48" s="203"/>
      <c r="M48" s="203"/>
      <c r="N48" s="203"/>
      <c r="O48" s="203"/>
      <c r="P48" s="203">
        <f aca="true" t="shared" si="3" ref="P48:U48">SUM(P50:P51)</f>
        <v>0</v>
      </c>
      <c r="Q48" s="203">
        <f t="shared" si="3"/>
        <v>0</v>
      </c>
      <c r="R48" s="203">
        <f t="shared" si="3"/>
        <v>0</v>
      </c>
      <c r="S48" s="203">
        <f t="shared" si="3"/>
        <v>0</v>
      </c>
      <c r="T48" s="203">
        <f t="shared" si="3"/>
        <v>0</v>
      </c>
      <c r="U48" s="203">
        <f t="shared" si="3"/>
        <v>0</v>
      </c>
      <c r="V48" s="203">
        <f>SUM(V50:V51)</f>
        <v>0</v>
      </c>
    </row>
    <row r="49" spans="1:22" ht="3" customHeight="1">
      <c r="A49" s="711"/>
      <c r="B49" s="712"/>
      <c r="C49" s="712"/>
      <c r="D49" s="712"/>
      <c r="E49" s="712"/>
      <c r="F49" s="712"/>
      <c r="G49" s="713"/>
      <c r="H49" s="128"/>
      <c r="I49" s="60"/>
      <c r="J49" s="23"/>
      <c r="K49" s="23"/>
      <c r="L49" s="51"/>
      <c r="M49" s="23"/>
      <c r="N49" s="51"/>
      <c r="O49" s="23"/>
      <c r="P49" s="23"/>
      <c r="Q49" s="56"/>
      <c r="R49" s="56"/>
      <c r="S49" s="56"/>
      <c r="T49" s="56"/>
      <c r="U49" s="57"/>
      <c r="V49" s="57"/>
    </row>
    <row r="50" spans="1:22" s="650" customFormat="1" ht="11.25" customHeight="1">
      <c r="A50" s="658" t="s">
        <v>109</v>
      </c>
      <c r="B50" s="767" t="s">
        <v>110</v>
      </c>
      <c r="C50" s="767"/>
      <c r="D50" s="767"/>
      <c r="E50" s="767"/>
      <c r="F50" s="767"/>
      <c r="G50" s="768"/>
      <c r="H50" s="663">
        <v>263</v>
      </c>
      <c r="I50" s="504">
        <f>SUM(J50:O50)</f>
        <v>0</v>
      </c>
      <c r="J50" s="204"/>
      <c r="K50" s="204"/>
      <c r="L50" s="204"/>
      <c r="M50" s="204"/>
      <c r="N50" s="204"/>
      <c r="O50" s="204"/>
      <c r="P50" s="23"/>
      <c r="Q50" s="56"/>
      <c r="R50" s="56"/>
      <c r="S50" s="56"/>
      <c r="T50" s="56"/>
      <c r="U50" s="57"/>
      <c r="V50" s="483"/>
    </row>
    <row r="51" spans="1:22" s="650" customFormat="1" ht="11.25" customHeight="1">
      <c r="A51" s="658" t="s">
        <v>109</v>
      </c>
      <c r="B51" s="767" t="s">
        <v>111</v>
      </c>
      <c r="C51" s="767"/>
      <c r="D51" s="767"/>
      <c r="E51" s="767"/>
      <c r="F51" s="767"/>
      <c r="G51" s="768"/>
      <c r="H51" s="663">
        <v>264</v>
      </c>
      <c r="I51" s="504">
        <f>SUM(J51:V51)</f>
        <v>0</v>
      </c>
      <c r="J51" s="204"/>
      <c r="K51" s="204"/>
      <c r="L51" s="204"/>
      <c r="M51" s="204"/>
      <c r="N51" s="204"/>
      <c r="O51" s="204"/>
      <c r="P51" s="204"/>
      <c r="Q51" s="204"/>
      <c r="R51" s="204"/>
      <c r="S51" s="204"/>
      <c r="T51" s="204"/>
      <c r="U51" s="204"/>
      <c r="V51" s="204"/>
    </row>
    <row r="52" spans="1:22" s="650" customFormat="1" ht="3" customHeight="1">
      <c r="A52" s="711"/>
      <c r="B52" s="712"/>
      <c r="C52" s="712"/>
      <c r="D52" s="712"/>
      <c r="E52" s="712"/>
      <c r="F52" s="712"/>
      <c r="G52" s="713"/>
      <c r="H52" s="128"/>
      <c r="I52" s="129"/>
      <c r="J52" s="25"/>
      <c r="K52" s="27"/>
      <c r="L52" s="53"/>
      <c r="M52" s="27"/>
      <c r="N52" s="60"/>
      <c r="O52" s="27"/>
      <c r="P52" s="64"/>
      <c r="Q52" s="56"/>
      <c r="R52" s="56"/>
      <c r="S52" s="56"/>
      <c r="T52" s="56"/>
      <c r="U52" s="57"/>
      <c r="V52" s="57"/>
    </row>
    <row r="53" spans="1:22" s="650" customFormat="1" ht="11.25" customHeight="1">
      <c r="A53" s="711" t="s">
        <v>132</v>
      </c>
      <c r="B53" s="712"/>
      <c r="C53" s="712"/>
      <c r="D53" s="712"/>
      <c r="E53" s="712"/>
      <c r="F53" s="712"/>
      <c r="G53" s="713"/>
      <c r="H53" s="663">
        <v>269</v>
      </c>
      <c r="I53" s="504">
        <f>SUM(J53,U53:V53)</f>
        <v>0</v>
      </c>
      <c r="J53" s="204"/>
      <c r="K53" s="198"/>
      <c r="L53" s="199"/>
      <c r="M53" s="198"/>
      <c r="N53" s="199"/>
      <c r="O53" s="198"/>
      <c r="P53" s="198"/>
      <c r="Q53" s="56"/>
      <c r="R53" s="56"/>
      <c r="S53" s="56"/>
      <c r="T53" s="56"/>
      <c r="U53" s="204"/>
      <c r="V53" s="204"/>
    </row>
    <row r="54" spans="1:22" s="650" customFormat="1" ht="3" customHeight="1">
      <c r="A54" s="652"/>
      <c r="B54" s="653"/>
      <c r="C54" s="653"/>
      <c r="D54" s="138"/>
      <c r="E54" s="138"/>
      <c r="F54" s="139"/>
      <c r="G54" s="130"/>
      <c r="H54" s="131"/>
      <c r="I54" s="132"/>
      <c r="J54" s="31"/>
      <c r="K54" s="31"/>
      <c r="L54" s="120"/>
      <c r="M54" s="31"/>
      <c r="N54" s="120"/>
      <c r="O54" s="31"/>
      <c r="P54" s="31"/>
      <c r="Q54" s="32"/>
      <c r="R54" s="32"/>
      <c r="S54" s="32"/>
      <c r="T54" s="32"/>
      <c r="U54" s="58"/>
      <c r="V54" s="58"/>
    </row>
    <row r="55" spans="1:22" s="650" customFormat="1" ht="3" customHeight="1">
      <c r="A55" s="660"/>
      <c r="B55" s="661"/>
      <c r="C55" s="158"/>
      <c r="D55" s="662"/>
      <c r="E55" s="662"/>
      <c r="F55" s="15"/>
      <c r="G55" s="124"/>
      <c r="H55" s="663"/>
      <c r="I55" s="27"/>
      <c r="J55" s="63"/>
      <c r="K55" s="64"/>
      <c r="L55" s="65"/>
      <c r="M55" s="64"/>
      <c r="N55" s="66"/>
      <c r="O55" s="64"/>
      <c r="P55" s="64"/>
      <c r="Q55" s="20"/>
      <c r="R55" s="20"/>
      <c r="S55" s="20"/>
      <c r="T55" s="20"/>
      <c r="U55" s="54"/>
      <c r="V55" s="54"/>
    </row>
    <row r="56" spans="1:22" s="650" customFormat="1" ht="11.25" customHeight="1">
      <c r="A56" s="711" t="s">
        <v>136</v>
      </c>
      <c r="B56" s="712"/>
      <c r="C56" s="712"/>
      <c r="D56" s="712"/>
      <c r="E56" s="712"/>
      <c r="F56" s="712"/>
      <c r="G56" s="713"/>
      <c r="H56" s="663">
        <v>230</v>
      </c>
      <c r="I56" s="504">
        <f>SUM(J56:V56)</f>
        <v>0</v>
      </c>
      <c r="J56" s="504">
        <f>SUM(J26+J48+J53)</f>
        <v>0</v>
      </c>
      <c r="K56" s="504">
        <f aca="true" t="shared" si="4" ref="K56:V56">SUM(K26+K48+K53)</f>
        <v>0</v>
      </c>
      <c r="L56" s="504">
        <f t="shared" si="4"/>
        <v>0</v>
      </c>
      <c r="M56" s="504">
        <f t="shared" si="4"/>
        <v>0</v>
      </c>
      <c r="N56" s="504">
        <f t="shared" si="4"/>
        <v>0</v>
      </c>
      <c r="O56" s="504">
        <f t="shared" si="4"/>
        <v>0</v>
      </c>
      <c r="P56" s="504">
        <f t="shared" si="4"/>
        <v>0</v>
      </c>
      <c r="Q56" s="504">
        <f t="shared" si="4"/>
        <v>0</v>
      </c>
      <c r="R56" s="504">
        <f t="shared" si="4"/>
        <v>0</v>
      </c>
      <c r="S56" s="504">
        <f t="shared" si="4"/>
        <v>0</v>
      </c>
      <c r="T56" s="504">
        <f t="shared" si="4"/>
        <v>0</v>
      </c>
      <c r="U56" s="504">
        <f t="shared" si="4"/>
        <v>0</v>
      </c>
      <c r="V56" s="504">
        <f t="shared" si="4"/>
        <v>0</v>
      </c>
    </row>
    <row r="57" spans="1:22" s="650" customFormat="1" ht="3" customHeight="1">
      <c r="A57" s="697"/>
      <c r="B57" s="698"/>
      <c r="C57" s="698"/>
      <c r="D57" s="698"/>
      <c r="E57" s="698"/>
      <c r="F57" s="698"/>
      <c r="G57" s="699"/>
      <c r="H57" s="133"/>
      <c r="I57" s="31"/>
      <c r="J57" s="31"/>
      <c r="K57" s="31"/>
      <c r="L57" s="120"/>
      <c r="M57" s="31"/>
      <c r="N57" s="120"/>
      <c r="O57" s="31"/>
      <c r="P57" s="31"/>
      <c r="Q57" s="32"/>
      <c r="R57" s="32"/>
      <c r="S57" s="32"/>
      <c r="T57" s="32"/>
      <c r="U57" s="58"/>
      <c r="V57" s="58"/>
    </row>
    <row r="58" spans="1:22" s="650" customFormat="1" ht="11.25" customHeight="1">
      <c r="A58" s="318"/>
      <c r="B58" s="318"/>
      <c r="C58" s="318"/>
      <c r="D58" s="286"/>
      <c r="E58" s="286"/>
      <c r="F58" s="319"/>
      <c r="G58" s="38"/>
      <c r="H58" s="320"/>
      <c r="I58" s="40"/>
      <c r="J58" s="321"/>
      <c r="K58" s="40"/>
      <c r="L58" s="321"/>
      <c r="M58" s="40"/>
      <c r="N58" s="40"/>
      <c r="O58" s="40"/>
      <c r="P58" s="40"/>
      <c r="Q58" s="41"/>
      <c r="R58" s="41"/>
      <c r="S58" s="41"/>
      <c r="T58" s="41"/>
      <c r="U58" s="41"/>
      <c r="V58" s="41"/>
    </row>
    <row r="59" spans="1:22" s="650" customFormat="1" ht="11.25" customHeight="1">
      <c r="A59" s="296"/>
      <c r="B59" s="296"/>
      <c r="C59" s="296"/>
      <c r="D59" s="296"/>
      <c r="E59" s="296"/>
      <c r="F59" s="517"/>
      <c r="G59" s="38"/>
      <c r="H59" s="516"/>
      <c r="I59" s="292"/>
      <c r="J59" s="292"/>
      <c r="K59" s="292"/>
      <c r="L59" s="292"/>
      <c r="M59" s="292"/>
      <c r="N59" s="292"/>
      <c r="O59" s="292"/>
      <c r="P59" s="292"/>
      <c r="Q59" s="41"/>
      <c r="R59" s="41"/>
      <c r="S59" s="41"/>
      <c r="T59" s="41"/>
      <c r="U59" s="41"/>
      <c r="V59" s="41"/>
    </row>
    <row r="60" spans="1:22" ht="11.25" customHeight="1">
      <c r="A60" s="298"/>
      <c r="B60" s="298"/>
      <c r="C60" s="298"/>
      <c r="D60" s="296"/>
      <c r="E60" s="296"/>
      <c r="F60" s="517"/>
      <c r="G60" s="38"/>
      <c r="H60" s="516"/>
      <c r="I60" s="288"/>
      <c r="J60" s="288"/>
      <c r="K60" s="288"/>
      <c r="L60" s="288"/>
      <c r="M60" s="288"/>
      <c r="N60" s="288"/>
      <c r="O60" s="288"/>
      <c r="P60" s="321"/>
      <c r="Q60" s="140"/>
      <c r="R60" s="140"/>
      <c r="S60" s="140"/>
      <c r="T60" s="140"/>
      <c r="U60" s="140"/>
      <c r="V60" s="140"/>
    </row>
    <row r="61" spans="1:22" ht="11.25" customHeight="1">
      <c r="A61" s="140"/>
      <c r="B61" s="140"/>
      <c r="C61" s="140"/>
      <c r="D61" s="140"/>
      <c r="E61" s="140"/>
      <c r="F61" s="141"/>
      <c r="G61" s="142"/>
      <c r="H61" s="142"/>
      <c r="I61" s="140"/>
      <c r="J61" s="140"/>
      <c r="K61" s="140"/>
      <c r="L61" s="140"/>
      <c r="M61" s="140"/>
      <c r="N61" s="140"/>
      <c r="O61" s="140"/>
      <c r="P61" s="140"/>
      <c r="Q61" s="140"/>
      <c r="R61" s="140"/>
      <c r="S61" s="140"/>
      <c r="T61" s="140"/>
      <c r="U61" s="140"/>
      <c r="V61" s="140"/>
    </row>
  </sheetData>
  <sheetProtection/>
  <mergeCells count="17">
    <mergeCell ref="A52:G52"/>
    <mergeCell ref="A53:G53"/>
    <mergeCell ref="A56:G56"/>
    <mergeCell ref="A57:G57"/>
    <mergeCell ref="A46:E46"/>
    <mergeCell ref="A48:C48"/>
    <mergeCell ref="D48:G48"/>
    <mergeCell ref="A49:G49"/>
    <mergeCell ref="B50:G50"/>
    <mergeCell ref="B51:G51"/>
    <mergeCell ref="I12:V12"/>
    <mergeCell ref="A15:G15"/>
    <mergeCell ref="A10:G10"/>
    <mergeCell ref="A11:G11"/>
    <mergeCell ref="A12:G12"/>
    <mergeCell ref="A13:G13"/>
    <mergeCell ref="A14:G14"/>
  </mergeCells>
  <printOptions/>
  <pageMargins left="0.4724409448818898" right="0.4724409448818898" top="0.2362204724409449" bottom="0.4724409448818898" header="0" footer="0.31496062992125984"/>
  <pageSetup fitToHeight="1" fitToWidth="1" horizontalDpi="600" verticalDpi="600" orientation="landscape" paperSize="9" scale="96" r:id="rId2"/>
  <headerFooter alignWithMargins="0">
    <oddFooter>&amp;C&amp;7Form.  23 &amp;R&amp;7&amp;P von &amp;N</oddFooter>
  </headerFooter>
  <drawing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5:AC149"/>
  <sheetViews>
    <sheetView showGridLines="0" showZeros="0" zoomScaleSheetLayoutView="100" zoomScalePageLayoutView="0" workbookViewId="0" topLeftCell="A1">
      <selection activeCell="I83" sqref="I83"/>
    </sheetView>
  </sheetViews>
  <sheetFormatPr defaultColWidth="11.421875" defaultRowHeight="11.25" customHeight="1"/>
  <cols>
    <col min="1" max="1" width="2.8515625" style="1" customWidth="1"/>
    <col min="2" max="2" width="2.28125" style="1" customWidth="1"/>
    <col min="3" max="3" width="7.7109375" style="1" customWidth="1"/>
    <col min="4" max="5" width="3.7109375" style="1" customWidth="1"/>
    <col min="6" max="6" width="8.7109375" style="2" customWidth="1"/>
    <col min="7" max="7" width="20.140625" style="10" customWidth="1"/>
    <col min="8" max="8" width="3.7109375" style="10" customWidth="1"/>
    <col min="9" max="10" width="8.8515625" style="1" customWidth="1"/>
    <col min="11" max="12" width="8.8515625" style="0" customWidth="1"/>
    <col min="13" max="19" width="8.8515625" style="1" customWidth="1"/>
    <col min="20" max="20" width="8.8515625" style="0" customWidth="1"/>
    <col min="21" max="22" width="7.7109375" style="0" customWidth="1"/>
    <col min="23" max="24" width="9.421875" style="0" customWidth="1"/>
    <col min="25" max="27" width="10.8515625" style="0" customWidth="1"/>
    <col min="28" max="29" width="11.421875" style="467" customWidth="1"/>
    <col min="30" max="16384" width="11.421875" style="1" customWidth="1"/>
  </cols>
  <sheetData>
    <row r="1" ht="12.75"/>
    <row r="2" ht="12.75"/>
    <row r="3" ht="12.75"/>
    <row r="4" ht="12.75"/>
    <row r="5" spans="7:19" ht="7.5" customHeight="1">
      <c r="G5" s="3"/>
      <c r="H5" s="4"/>
      <c r="I5" s="5"/>
      <c r="J5" s="5"/>
      <c r="R5" s="7"/>
      <c r="S5" s="7"/>
    </row>
    <row r="6" spans="1:29" ht="11.25" customHeight="1">
      <c r="A6" s="604" t="s">
        <v>218</v>
      </c>
      <c r="E6" s="5"/>
      <c r="G6" s="3"/>
      <c r="H6" s="4"/>
      <c r="I6" s="5"/>
      <c r="J6" s="6"/>
      <c r="K6" s="5"/>
      <c r="L6" s="6"/>
      <c r="M6" s="6"/>
      <c r="N6" s="5"/>
      <c r="O6" s="45"/>
      <c r="P6" s="7"/>
      <c r="Q6" s="7"/>
      <c r="R6" s="7"/>
      <c r="S6" s="7"/>
      <c r="T6" s="1"/>
      <c r="U6" s="1"/>
      <c r="V6" s="1"/>
      <c r="W6" s="1"/>
      <c r="X6" s="1"/>
      <c r="Y6" s="1"/>
      <c r="Z6" s="1"/>
      <c r="AA6" s="1"/>
      <c r="AB6" s="1"/>
      <c r="AC6" s="1"/>
    </row>
    <row r="7" spans="7:19" ht="3" customHeight="1">
      <c r="G7" s="3"/>
      <c r="H7" s="4"/>
      <c r="I7" s="5"/>
      <c r="J7" s="5"/>
      <c r="R7" s="7"/>
      <c r="S7" s="7"/>
    </row>
    <row r="8" spans="7:19" ht="3" customHeight="1">
      <c r="G8" s="3"/>
      <c r="H8" s="4"/>
      <c r="I8" s="5"/>
      <c r="J8" s="5"/>
      <c r="R8" s="7"/>
      <c r="S8" s="7"/>
    </row>
    <row r="9" spans="7:19" ht="11.25" customHeight="1">
      <c r="G9" s="3"/>
      <c r="H9" s="4"/>
      <c r="I9" s="5"/>
      <c r="J9" s="5"/>
      <c r="R9" s="7"/>
      <c r="S9" s="7"/>
    </row>
    <row r="10" spans="1:20" ht="12.75" customHeight="1">
      <c r="A10" s="754">
        <f>'kernobstsaft 20 (OHNE LA)'!$A$9</f>
        <v>0</v>
      </c>
      <c r="B10" s="755"/>
      <c r="C10" s="755"/>
      <c r="D10" s="755"/>
      <c r="E10" s="755"/>
      <c r="F10" s="755"/>
      <c r="G10" s="756"/>
      <c r="H10" s="377"/>
      <c r="I10" s="378" t="s">
        <v>231</v>
      </c>
      <c r="J10" s="378"/>
      <c r="K10" s="331"/>
      <c r="L10" s="331"/>
      <c r="M10" s="140"/>
      <c r="N10" s="140"/>
      <c r="O10" s="140"/>
      <c r="P10" s="140"/>
      <c r="Q10" s="140"/>
      <c r="R10" s="379"/>
      <c r="S10" s="379"/>
      <c r="T10" s="331"/>
    </row>
    <row r="11" spans="1:20" ht="11.25" customHeight="1">
      <c r="A11" s="757">
        <f>'kernobstsaft 20 (OHNE LA)'!$A$10</f>
        <v>0</v>
      </c>
      <c r="B11" s="758"/>
      <c r="C11" s="758"/>
      <c r="D11" s="758"/>
      <c r="E11" s="758"/>
      <c r="F11" s="758"/>
      <c r="G11" s="759"/>
      <c r="H11" s="377"/>
      <c r="I11" s="380"/>
      <c r="J11" s="380"/>
      <c r="K11" s="331"/>
      <c r="L11" s="331"/>
      <c r="M11" s="140"/>
      <c r="N11" s="140"/>
      <c r="O11" s="140"/>
      <c r="P11" s="140"/>
      <c r="Q11" s="140"/>
      <c r="R11" s="379"/>
      <c r="S11" s="379"/>
      <c r="T11" s="331"/>
    </row>
    <row r="12" spans="1:20" ht="11.25" customHeight="1">
      <c r="A12" s="757">
        <f>'kernobstsaft 20 (OHNE LA)'!$A$11</f>
        <v>0</v>
      </c>
      <c r="B12" s="758"/>
      <c r="C12" s="758"/>
      <c r="D12" s="758"/>
      <c r="E12" s="758"/>
      <c r="F12" s="758"/>
      <c r="G12" s="759"/>
      <c r="H12" s="142"/>
      <c r="I12" s="381" t="s">
        <v>0</v>
      </c>
      <c r="J12" s="381"/>
      <c r="K12" s="331"/>
      <c r="L12" s="331"/>
      <c r="M12" s="140"/>
      <c r="N12" s="140"/>
      <c r="O12" s="140"/>
      <c r="P12" s="140"/>
      <c r="Q12" s="140"/>
      <c r="R12" s="140"/>
      <c r="S12" s="140"/>
      <c r="T12" s="331"/>
    </row>
    <row r="13" spans="1:20" ht="11.25" customHeight="1">
      <c r="A13" s="757">
        <f>'kernobstsaft 20 (OHNE LA)'!$A$12</f>
        <v>0</v>
      </c>
      <c r="B13" s="758"/>
      <c r="C13" s="758"/>
      <c r="D13" s="758"/>
      <c r="E13" s="758"/>
      <c r="F13" s="758"/>
      <c r="G13" s="759"/>
      <c r="H13" s="142"/>
      <c r="I13" s="140"/>
      <c r="J13" s="140"/>
      <c r="K13" s="331"/>
      <c r="L13" s="331"/>
      <c r="M13" s="140"/>
      <c r="N13" s="140"/>
      <c r="O13" s="140"/>
      <c r="P13" s="140"/>
      <c r="Q13" s="140"/>
      <c r="R13" s="140"/>
      <c r="S13" s="140"/>
      <c r="T13" s="331"/>
    </row>
    <row r="14" spans="1:20" ht="11.25" customHeight="1">
      <c r="A14" s="757">
        <f>'kernobstsaft 20 (OHNE LA)'!$A$13</f>
        <v>0</v>
      </c>
      <c r="B14" s="758"/>
      <c r="C14" s="758"/>
      <c r="D14" s="758"/>
      <c r="E14" s="758"/>
      <c r="F14" s="758"/>
      <c r="G14" s="759"/>
      <c r="H14" s="142"/>
      <c r="J14" s="140"/>
      <c r="K14" s="331"/>
      <c r="L14" s="423"/>
      <c r="M14" s="140"/>
      <c r="N14" s="140"/>
      <c r="O14" s="140"/>
      <c r="P14" s="140"/>
      <c r="Q14" s="140"/>
      <c r="R14" s="140"/>
      <c r="S14" s="140"/>
      <c r="T14" s="331"/>
    </row>
    <row r="15" spans="1:20" ht="11.25" customHeight="1">
      <c r="A15" s="714" t="s">
        <v>106</v>
      </c>
      <c r="B15" s="715"/>
      <c r="C15" s="715"/>
      <c r="D15" s="715"/>
      <c r="E15" s="715"/>
      <c r="F15" s="715"/>
      <c r="G15" s="716"/>
      <c r="H15" s="142"/>
      <c r="I15" s="690">
        <v>2023</v>
      </c>
      <c r="J15" s="382"/>
      <c r="K15" s="331"/>
      <c r="L15" s="382"/>
      <c r="M15" s="140"/>
      <c r="N15" s="140"/>
      <c r="O15" s="140"/>
      <c r="P15" s="140"/>
      <c r="Q15" s="140"/>
      <c r="R15" s="140"/>
      <c r="S15" s="140"/>
      <c r="T15" s="331"/>
    </row>
    <row r="16" spans="1:20" ht="3" customHeight="1">
      <c r="A16" s="140"/>
      <c r="B16" s="140"/>
      <c r="C16" s="41"/>
      <c r="D16" s="140"/>
      <c r="E16" s="140"/>
      <c r="F16" s="141"/>
      <c r="G16" s="142"/>
      <c r="H16" s="142"/>
      <c r="I16" s="140"/>
      <c r="J16" s="140"/>
      <c r="K16" s="331"/>
      <c r="L16" s="331"/>
      <c r="M16" s="140"/>
      <c r="N16" s="140"/>
      <c r="O16" s="140"/>
      <c r="P16" s="140"/>
      <c r="Q16" s="140"/>
      <c r="R16" s="332"/>
      <c r="S16" s="140"/>
      <c r="T16" s="331"/>
    </row>
    <row r="17" spans="1:20" ht="11.25" customHeight="1">
      <c r="A17" s="143" t="s">
        <v>1</v>
      </c>
      <c r="B17" s="146"/>
      <c r="C17" s="146"/>
      <c r="D17" s="146"/>
      <c r="E17" s="146"/>
      <c r="F17" s="333"/>
      <c r="G17" s="148"/>
      <c r="H17" s="149"/>
      <c r="I17" s="790" t="s">
        <v>86</v>
      </c>
      <c r="J17" s="792"/>
      <c r="K17" s="792"/>
      <c r="L17" s="791"/>
      <c r="M17" s="790" t="s">
        <v>87</v>
      </c>
      <c r="N17" s="792"/>
      <c r="O17" s="792"/>
      <c r="P17" s="791"/>
      <c r="Q17" s="790" t="s">
        <v>88</v>
      </c>
      <c r="R17" s="792"/>
      <c r="S17" s="792"/>
      <c r="T17" s="791"/>
    </row>
    <row r="18" spans="1:20" ht="11.25" customHeight="1">
      <c r="A18" s="156"/>
      <c r="B18" s="14"/>
      <c r="C18" s="14"/>
      <c r="D18" s="14"/>
      <c r="E18" s="14"/>
      <c r="F18" s="15"/>
      <c r="G18" s="160"/>
      <c r="H18" s="17"/>
      <c r="I18" s="186" t="s">
        <v>58</v>
      </c>
      <c r="J18" s="164"/>
      <c r="K18" s="186" t="s">
        <v>59</v>
      </c>
      <c r="L18" s="493"/>
      <c r="M18" s="186" t="s">
        <v>58</v>
      </c>
      <c r="N18" s="164"/>
      <c r="O18" s="186" t="s">
        <v>59</v>
      </c>
      <c r="P18" s="164"/>
      <c r="Q18" s="186" t="s">
        <v>58</v>
      </c>
      <c r="R18" s="164"/>
      <c r="S18" s="186" t="s">
        <v>59</v>
      </c>
      <c r="T18" s="180"/>
    </row>
    <row r="19" spans="1:20" ht="11.25" customHeight="1">
      <c r="A19" s="181"/>
      <c r="B19" s="182"/>
      <c r="C19" s="182"/>
      <c r="D19" s="182"/>
      <c r="E19" s="182"/>
      <c r="F19" s="183"/>
      <c r="G19" s="184"/>
      <c r="H19" s="185"/>
      <c r="I19" s="186" t="s">
        <v>89</v>
      </c>
      <c r="J19" s="186"/>
      <c r="K19" s="494"/>
      <c r="L19" s="494"/>
      <c r="M19" s="168"/>
      <c r="N19" s="168"/>
      <c r="O19" s="168"/>
      <c r="P19" s="168"/>
      <c r="Q19" s="168"/>
      <c r="R19" s="168"/>
      <c r="S19" s="178"/>
      <c r="T19" s="493"/>
    </row>
    <row r="20" spans="1:29" s="71" customFormat="1" ht="11.25" customHeight="1">
      <c r="A20" s="694" t="s">
        <v>187</v>
      </c>
      <c r="B20" s="14"/>
      <c r="C20" s="14"/>
      <c r="D20" s="14"/>
      <c r="E20" s="14"/>
      <c r="F20" s="15"/>
      <c r="G20" s="470"/>
      <c r="H20" s="114"/>
      <c r="I20" s="491">
        <v>1</v>
      </c>
      <c r="J20" s="490"/>
      <c r="K20" s="491">
        <v>2</v>
      </c>
      <c r="L20" s="490"/>
      <c r="M20" s="491">
        <v>3</v>
      </c>
      <c r="N20" s="490"/>
      <c r="O20" s="491">
        <v>4</v>
      </c>
      <c r="P20" s="490"/>
      <c r="Q20" s="491">
        <v>5</v>
      </c>
      <c r="R20" s="490"/>
      <c r="S20" s="491">
        <v>6</v>
      </c>
      <c r="T20" s="490"/>
      <c r="U20"/>
      <c r="V20"/>
      <c r="W20"/>
      <c r="X20"/>
      <c r="Y20"/>
      <c r="Z20"/>
      <c r="AA20"/>
      <c r="AB20" s="468"/>
      <c r="AC20" s="468"/>
    </row>
    <row r="21" spans="1:20" ht="3" customHeight="1">
      <c r="A21" s="695"/>
      <c r="B21" s="14"/>
      <c r="C21" s="14"/>
      <c r="D21" s="14"/>
      <c r="E21" s="14"/>
      <c r="F21" s="15"/>
      <c r="G21" s="16"/>
      <c r="H21" s="17"/>
      <c r="I21" s="19"/>
      <c r="J21" s="18"/>
      <c r="K21" s="72"/>
      <c r="L21" s="72"/>
      <c r="M21" s="21"/>
      <c r="N21" s="20"/>
      <c r="O21" s="72"/>
      <c r="P21" s="20"/>
      <c r="Q21" s="72"/>
      <c r="R21" s="20"/>
      <c r="S21" s="72"/>
      <c r="T21" s="20"/>
    </row>
    <row r="22" spans="1:20" ht="11.25" customHeight="1">
      <c r="A22" s="695"/>
      <c r="B22" s="14" t="s">
        <v>4</v>
      </c>
      <c r="C22" s="336"/>
      <c r="D22" s="14"/>
      <c r="E22" s="14"/>
      <c r="F22" s="15"/>
      <c r="G22" s="16"/>
      <c r="H22" s="17">
        <v>300</v>
      </c>
      <c r="I22" s="355"/>
      <c r="J22" s="73"/>
      <c r="K22" s="356"/>
      <c r="L22" s="90"/>
      <c r="M22" s="355"/>
      <c r="N22" s="73"/>
      <c r="O22" s="357"/>
      <c r="P22" s="73"/>
      <c r="Q22" s="357"/>
      <c r="R22" s="73"/>
      <c r="S22" s="357"/>
      <c r="T22" s="82"/>
    </row>
    <row r="23" spans="1:20" ht="3" customHeight="1">
      <c r="A23" s="695"/>
      <c r="B23" s="14"/>
      <c r="C23" s="336"/>
      <c r="D23" s="14"/>
      <c r="E23" s="14"/>
      <c r="F23" s="15"/>
      <c r="G23" s="124"/>
      <c r="H23" s="125"/>
      <c r="I23" s="75"/>
      <c r="J23" s="76"/>
      <c r="K23" s="77"/>
      <c r="L23" s="77"/>
      <c r="M23" s="78"/>
      <c r="N23" s="79"/>
      <c r="O23" s="80"/>
      <c r="P23" s="79"/>
      <c r="Q23" s="80"/>
      <c r="R23" s="79"/>
      <c r="S23" s="80"/>
      <c r="T23" s="81"/>
    </row>
    <row r="24" spans="1:20" ht="11.25" customHeight="1">
      <c r="A24" s="695"/>
      <c r="B24" s="14" t="s">
        <v>90</v>
      </c>
      <c r="C24" s="336"/>
      <c r="D24" s="14"/>
      <c r="E24" s="14"/>
      <c r="F24" s="15"/>
      <c r="G24" s="124"/>
      <c r="H24" s="125">
        <v>301</v>
      </c>
      <c r="I24" s="358"/>
      <c r="J24" s="74"/>
      <c r="K24" s="356"/>
      <c r="L24" s="90"/>
      <c r="M24" s="359"/>
      <c r="N24" s="79"/>
      <c r="O24" s="357"/>
      <c r="P24" s="73"/>
      <c r="Q24" s="365"/>
      <c r="R24" s="79"/>
      <c r="S24" s="366"/>
      <c r="T24" s="82"/>
    </row>
    <row r="25" spans="1:20" ht="11.25" customHeight="1">
      <c r="A25" s="695"/>
      <c r="B25" s="14" t="s">
        <v>197</v>
      </c>
      <c r="C25" s="14"/>
      <c r="D25" s="207"/>
      <c r="E25" s="207"/>
      <c r="F25" s="15"/>
      <c r="G25" s="124"/>
      <c r="H25" s="125">
        <v>303</v>
      </c>
      <c r="I25" s="505">
        <f>SUM(O102)</f>
        <v>0</v>
      </c>
      <c r="J25" s="74"/>
      <c r="K25" s="505"/>
      <c r="L25" s="90"/>
      <c r="M25" s="505">
        <f>SUM(Q102)</f>
        <v>0</v>
      </c>
      <c r="N25" s="79"/>
      <c r="O25" s="505">
        <f>SUM(R102)</f>
        <v>0</v>
      </c>
      <c r="P25" s="73"/>
      <c r="Q25" s="505">
        <f>SUM(S102)</f>
        <v>0</v>
      </c>
      <c r="R25" s="79"/>
      <c r="S25" s="505">
        <f>SUM(T102)</f>
        <v>0</v>
      </c>
      <c r="T25" s="82"/>
    </row>
    <row r="26" spans="1:20" ht="3" customHeight="1">
      <c r="A26" s="695"/>
      <c r="B26" s="14"/>
      <c r="C26" s="14"/>
      <c r="D26" s="207"/>
      <c r="E26" s="207"/>
      <c r="F26" s="15"/>
      <c r="G26" s="124"/>
      <c r="H26" s="125"/>
      <c r="I26" s="83"/>
      <c r="J26" s="74"/>
      <c r="K26" s="84"/>
      <c r="L26" s="90"/>
      <c r="M26" s="83"/>
      <c r="N26" s="79"/>
      <c r="O26" s="83"/>
      <c r="P26" s="73"/>
      <c r="Q26" s="83"/>
      <c r="R26" s="79"/>
      <c r="S26" s="84"/>
      <c r="T26" s="82"/>
    </row>
    <row r="27" spans="1:20" ht="3" customHeight="1">
      <c r="A27" s="695"/>
      <c r="B27" s="121"/>
      <c r="C27" s="14"/>
      <c r="D27" s="207"/>
      <c r="E27" s="207"/>
      <c r="F27" s="15"/>
      <c r="G27" s="337" t="s">
        <v>35</v>
      </c>
      <c r="H27" s="125">
        <v>304</v>
      </c>
      <c r="I27" s="85" t="s">
        <v>91</v>
      </c>
      <c r="J27" s="86">
        <f>SUM(I22+I24+I25)</f>
        <v>0</v>
      </c>
      <c r="K27" s="87" t="s">
        <v>91</v>
      </c>
      <c r="L27" s="86">
        <f>SUM(K22+K24+K25)</f>
        <v>0</v>
      </c>
      <c r="M27" s="85" t="s">
        <v>91</v>
      </c>
      <c r="N27" s="86">
        <f>SUM(M22+M24+M25)</f>
        <v>0</v>
      </c>
      <c r="O27" s="85" t="s">
        <v>91</v>
      </c>
      <c r="P27" s="86">
        <f>SUM(O22+O24+O25)</f>
        <v>0</v>
      </c>
      <c r="Q27" s="85" t="s">
        <v>91</v>
      </c>
      <c r="R27" s="86">
        <f>SUM(Q22+Q24+Q25)</f>
        <v>0</v>
      </c>
      <c r="S27" s="87" t="s">
        <v>91</v>
      </c>
      <c r="T27" s="86">
        <f>SUM(S22+S24+S25)</f>
        <v>0</v>
      </c>
    </row>
    <row r="28" spans="1:20" ht="11.25" customHeight="1">
      <c r="A28" s="695"/>
      <c r="B28" s="121"/>
      <c r="C28" s="14"/>
      <c r="D28" s="207"/>
      <c r="E28" s="207"/>
      <c r="F28" s="15"/>
      <c r="G28" s="337" t="s">
        <v>35</v>
      </c>
      <c r="H28" s="125">
        <v>304</v>
      </c>
      <c r="I28" s="353" t="s">
        <v>166</v>
      </c>
      <c r="J28" s="506">
        <f>SUM(I22,I24:I25)</f>
        <v>0</v>
      </c>
      <c r="K28" s="353" t="s">
        <v>166</v>
      </c>
      <c r="L28" s="506">
        <f>SUM(K22,K24:K25)</f>
        <v>0</v>
      </c>
      <c r="M28" s="353" t="s">
        <v>166</v>
      </c>
      <c r="N28" s="506">
        <f>SUM(M22,M24:M25)</f>
        <v>0</v>
      </c>
      <c r="O28" s="353" t="s">
        <v>166</v>
      </c>
      <c r="P28" s="506">
        <f>SUM(O22,O24:O25)</f>
        <v>0</v>
      </c>
      <c r="Q28" s="353" t="s">
        <v>166</v>
      </c>
      <c r="R28" s="506">
        <f>SUM(Q22,Q24:Q25)</f>
        <v>0</v>
      </c>
      <c r="S28" s="353" t="s">
        <v>166</v>
      </c>
      <c r="T28" s="506">
        <f>SUM(S22,S24:S25)</f>
        <v>0</v>
      </c>
    </row>
    <row r="29" spans="1:20" ht="11.25" customHeight="1">
      <c r="A29" s="695"/>
      <c r="B29" s="14" t="s">
        <v>92</v>
      </c>
      <c r="C29" s="14"/>
      <c r="D29" s="207"/>
      <c r="E29" s="207"/>
      <c r="F29" s="15"/>
      <c r="G29" s="124"/>
      <c r="H29" s="125">
        <v>305</v>
      </c>
      <c r="I29" s="88"/>
      <c r="J29" s="360"/>
      <c r="K29" s="90"/>
      <c r="L29" s="356"/>
      <c r="M29" s="78"/>
      <c r="N29" s="361"/>
      <c r="O29" s="89"/>
      <c r="P29" s="361"/>
      <c r="Q29" s="89"/>
      <c r="R29" s="361"/>
      <c r="S29" s="80"/>
      <c r="T29" s="362">
        <v>0</v>
      </c>
    </row>
    <row r="30" spans="1:20" ht="3" customHeight="1">
      <c r="A30" s="695"/>
      <c r="B30" s="14"/>
      <c r="C30" s="14"/>
      <c r="D30" s="207"/>
      <c r="E30" s="207"/>
      <c r="F30" s="15"/>
      <c r="G30" s="124"/>
      <c r="H30" s="125"/>
      <c r="I30" s="88"/>
      <c r="J30" s="369"/>
      <c r="K30" s="363"/>
      <c r="L30" s="370"/>
      <c r="M30" s="364"/>
      <c r="N30" s="371"/>
      <c r="O30" s="365"/>
      <c r="P30" s="371"/>
      <c r="Q30" s="365"/>
      <c r="R30" s="371"/>
      <c r="S30" s="366"/>
      <c r="T30" s="370"/>
    </row>
    <row r="31" spans="1:20" ht="3" customHeight="1">
      <c r="A31" s="695"/>
      <c r="B31" s="14"/>
      <c r="C31" s="14"/>
      <c r="D31" s="207"/>
      <c r="E31" s="207"/>
      <c r="F31" s="15"/>
      <c r="G31" s="124"/>
      <c r="H31" s="125"/>
      <c r="I31" s="88"/>
      <c r="J31" s="74"/>
      <c r="K31" s="90"/>
      <c r="L31" s="90"/>
      <c r="M31" s="78"/>
      <c r="N31" s="79"/>
      <c r="O31" s="89"/>
      <c r="P31" s="73"/>
      <c r="Q31" s="89"/>
      <c r="R31" s="79"/>
      <c r="S31" s="80"/>
      <c r="T31" s="82"/>
    </row>
    <row r="32" spans="1:20" ht="11.25" customHeight="1">
      <c r="A32" s="695"/>
      <c r="B32" s="14"/>
      <c r="C32" s="14"/>
      <c r="D32" s="14"/>
      <c r="E32" s="14"/>
      <c r="F32" s="15"/>
      <c r="G32" s="337" t="s">
        <v>93</v>
      </c>
      <c r="H32" s="125">
        <v>306</v>
      </c>
      <c r="I32" s="88"/>
      <c r="J32" s="506">
        <f>SUM(J27+J29)</f>
        <v>0</v>
      </c>
      <c r="K32" s="90"/>
      <c r="L32" s="506">
        <f>SUM(L27+L29)</f>
        <v>0</v>
      </c>
      <c r="M32" s="102"/>
      <c r="N32" s="506">
        <f>SUM(N27+N29)</f>
        <v>0</v>
      </c>
      <c r="O32" s="89"/>
      <c r="P32" s="506">
        <f>SUM(P27+P29)</f>
        <v>0</v>
      </c>
      <c r="Q32" s="89"/>
      <c r="R32" s="506">
        <f>SUM(R27+R29)</f>
        <v>0</v>
      </c>
      <c r="S32" s="89"/>
      <c r="T32" s="506">
        <f>SUM(T27+T29)</f>
        <v>0</v>
      </c>
    </row>
    <row r="33" spans="1:20" ht="3" customHeight="1">
      <c r="A33" s="696"/>
      <c r="B33" s="231"/>
      <c r="C33" s="182"/>
      <c r="D33" s="182"/>
      <c r="E33" s="182"/>
      <c r="F33" s="183"/>
      <c r="G33" s="338"/>
      <c r="H33" s="125"/>
      <c r="I33" s="103"/>
      <c r="J33" s="104"/>
      <c r="K33" s="77"/>
      <c r="L33" s="77"/>
      <c r="M33" s="91"/>
      <c r="N33" s="81"/>
      <c r="O33" s="77"/>
      <c r="P33" s="81"/>
      <c r="Q33" s="77"/>
      <c r="R33" s="81"/>
      <c r="S33" s="77"/>
      <c r="T33" s="81"/>
    </row>
    <row r="34" spans="1:20" ht="3" customHeight="1">
      <c r="A34" s="694" t="s">
        <v>188</v>
      </c>
      <c r="B34" s="121"/>
      <c r="C34" s="14"/>
      <c r="D34" s="14"/>
      <c r="E34" s="14"/>
      <c r="F34" s="15"/>
      <c r="G34" s="337"/>
      <c r="H34" s="125"/>
      <c r="I34" s="103"/>
      <c r="J34" s="104"/>
      <c r="K34" s="77"/>
      <c r="L34" s="77"/>
      <c r="M34" s="91"/>
      <c r="N34" s="81"/>
      <c r="O34" s="77"/>
      <c r="P34" s="81"/>
      <c r="Q34" s="77"/>
      <c r="R34" s="81"/>
      <c r="S34" s="77"/>
      <c r="T34" s="81"/>
    </row>
    <row r="35" spans="1:20" ht="11.25" customHeight="1">
      <c r="A35" s="695"/>
      <c r="B35" s="14" t="s">
        <v>7</v>
      </c>
      <c r="C35" s="14"/>
      <c r="D35" s="14"/>
      <c r="E35" s="207"/>
      <c r="F35" s="15"/>
      <c r="G35" s="124"/>
      <c r="H35" s="125"/>
      <c r="I35" s="88"/>
      <c r="J35" s="74"/>
      <c r="K35" s="77"/>
      <c r="L35" s="77"/>
      <c r="M35" s="105"/>
      <c r="N35" s="82"/>
      <c r="O35" s="77"/>
      <c r="P35" s="81"/>
      <c r="Q35" s="77"/>
      <c r="R35" s="82"/>
      <c r="S35" s="90"/>
      <c r="T35" s="81"/>
    </row>
    <row r="36" spans="1:20" ht="11.25" customHeight="1">
      <c r="A36" s="695"/>
      <c r="B36" s="42" t="s">
        <v>6</v>
      </c>
      <c r="C36" s="661" t="s">
        <v>190</v>
      </c>
      <c r="D36" s="336"/>
      <c r="E36" s="336"/>
      <c r="F36" s="189"/>
      <c r="G36" s="124"/>
      <c r="H36" s="125">
        <v>308</v>
      </c>
      <c r="I36" s="505"/>
      <c r="J36" s="74"/>
      <c r="K36" s="505"/>
      <c r="L36" s="77"/>
      <c r="M36" s="505"/>
      <c r="N36" s="82"/>
      <c r="O36" s="505"/>
      <c r="P36" s="81"/>
      <c r="Q36" s="455"/>
      <c r="R36" s="82"/>
      <c r="S36" s="455"/>
      <c r="T36" s="81"/>
    </row>
    <row r="37" spans="1:20" ht="11.25" customHeight="1">
      <c r="A37" s="695"/>
      <c r="B37" s="121" t="s">
        <v>8</v>
      </c>
      <c r="C37" s="661" t="s">
        <v>191</v>
      </c>
      <c r="D37" s="336"/>
      <c r="E37" s="336"/>
      <c r="F37" s="189"/>
      <c r="G37" s="124"/>
      <c r="H37" s="126">
        <v>309</v>
      </c>
      <c r="I37" s="505"/>
      <c r="J37" s="74"/>
      <c r="K37" s="505"/>
      <c r="L37" s="77"/>
      <c r="M37" s="505"/>
      <c r="N37" s="82"/>
      <c r="O37" s="505"/>
      <c r="P37" s="81"/>
      <c r="Q37" s="455"/>
      <c r="R37" s="82"/>
      <c r="S37" s="455"/>
      <c r="T37" s="81"/>
    </row>
    <row r="38" spans="1:20" ht="11.25" customHeight="1">
      <c r="A38" s="695"/>
      <c r="B38" s="339" t="s">
        <v>94</v>
      </c>
      <c r="C38" s="336"/>
      <c r="D38" s="14"/>
      <c r="E38" s="14"/>
      <c r="F38" s="15"/>
      <c r="G38" s="124"/>
      <c r="H38" s="125"/>
      <c r="I38" s="88"/>
      <c r="J38" s="74"/>
      <c r="K38" s="90"/>
      <c r="L38" s="77"/>
      <c r="M38" s="105"/>
      <c r="N38" s="82"/>
      <c r="O38" s="90"/>
      <c r="P38" s="81"/>
      <c r="Q38" s="90"/>
      <c r="R38" s="82"/>
      <c r="S38" s="90"/>
      <c r="T38" s="81"/>
    </row>
    <row r="39" spans="1:20" ht="11.25" customHeight="1">
      <c r="A39" s="695"/>
      <c r="B39" s="42" t="s">
        <v>6</v>
      </c>
      <c r="C39" s="339" t="s">
        <v>194</v>
      </c>
      <c r="D39" s="47"/>
      <c r="E39" s="47"/>
      <c r="F39" s="189"/>
      <c r="G39" s="124"/>
      <c r="H39" s="126">
        <v>311</v>
      </c>
      <c r="I39" s="507"/>
      <c r="J39" s="106"/>
      <c r="K39" s="507"/>
      <c r="L39" s="77"/>
      <c r="M39" s="507"/>
      <c r="N39" s="107"/>
      <c r="O39" s="507"/>
      <c r="P39" s="107"/>
      <c r="Q39" s="507"/>
      <c r="R39" s="107"/>
      <c r="S39" s="507"/>
      <c r="T39" s="81"/>
    </row>
    <row r="40" spans="1:20" ht="11.25" customHeight="1">
      <c r="A40" s="695"/>
      <c r="B40" s="121" t="s">
        <v>8</v>
      </c>
      <c r="C40" s="339" t="s">
        <v>195</v>
      </c>
      <c r="D40" s="14"/>
      <c r="E40" s="207"/>
      <c r="F40" s="15"/>
      <c r="G40" s="124"/>
      <c r="H40" s="126">
        <v>312</v>
      </c>
      <c r="I40" s="505"/>
      <c r="J40" s="74"/>
      <c r="K40" s="505"/>
      <c r="L40" s="77"/>
      <c r="M40" s="505"/>
      <c r="N40" s="82"/>
      <c r="O40" s="505"/>
      <c r="P40" s="81"/>
      <c r="Q40" s="505"/>
      <c r="R40" s="82"/>
      <c r="S40" s="505"/>
      <c r="T40" s="81"/>
    </row>
    <row r="41" spans="1:20" ht="11.25" customHeight="1">
      <c r="A41" s="695"/>
      <c r="B41" s="121" t="s">
        <v>8</v>
      </c>
      <c r="C41" s="14" t="s">
        <v>95</v>
      </c>
      <c r="D41" s="14"/>
      <c r="E41" s="14"/>
      <c r="F41" s="15"/>
      <c r="G41" s="124"/>
      <c r="H41" s="125">
        <v>313</v>
      </c>
      <c r="I41" s="358"/>
      <c r="J41" s="74"/>
      <c r="K41" s="358"/>
      <c r="L41" s="77"/>
      <c r="M41" s="358"/>
      <c r="N41" s="82"/>
      <c r="O41" s="358"/>
      <c r="P41" s="81"/>
      <c r="Q41" s="358"/>
      <c r="R41" s="82"/>
      <c r="S41" s="358"/>
      <c r="T41" s="81"/>
    </row>
    <row r="42" spans="1:20" ht="11.25" customHeight="1">
      <c r="A42" s="695"/>
      <c r="B42" s="121" t="s">
        <v>8</v>
      </c>
      <c r="C42" s="14" t="s">
        <v>96</v>
      </c>
      <c r="D42" s="47"/>
      <c r="E42" s="47"/>
      <c r="F42" s="189"/>
      <c r="G42" s="124"/>
      <c r="H42" s="126">
        <v>314</v>
      </c>
      <c r="I42" s="358"/>
      <c r="J42" s="74"/>
      <c r="K42" s="356"/>
      <c r="L42" s="77"/>
      <c r="M42" s="372"/>
      <c r="N42" s="82"/>
      <c r="O42" s="356"/>
      <c r="P42" s="81"/>
      <c r="Q42" s="356"/>
      <c r="R42" s="82"/>
      <c r="S42" s="356"/>
      <c r="T42" s="81"/>
    </row>
    <row r="43" spans="1:20" ht="11.25" customHeight="1">
      <c r="A43" s="695"/>
      <c r="B43" s="121" t="s">
        <v>8</v>
      </c>
      <c r="C43" s="14" t="s">
        <v>189</v>
      </c>
      <c r="D43" s="47"/>
      <c r="E43" s="47"/>
      <c r="F43" s="189"/>
      <c r="G43" s="124"/>
      <c r="H43" s="126">
        <v>315</v>
      </c>
      <c r="I43" s="505"/>
      <c r="J43" s="74"/>
      <c r="K43" s="505"/>
      <c r="L43" s="77"/>
      <c r="M43" s="505"/>
      <c r="N43" s="82"/>
      <c r="O43" s="505"/>
      <c r="P43" s="81"/>
      <c r="Q43" s="505"/>
      <c r="R43" s="82"/>
      <c r="S43" s="505"/>
      <c r="T43" s="81"/>
    </row>
    <row r="44" spans="1:20" ht="11.25" customHeight="1">
      <c r="A44" s="695"/>
      <c r="B44" s="121" t="s">
        <v>8</v>
      </c>
      <c r="C44" s="14" t="s">
        <v>97</v>
      </c>
      <c r="D44" s="47"/>
      <c r="E44" s="47"/>
      <c r="F44" s="189"/>
      <c r="G44" s="124"/>
      <c r="H44" s="126">
        <v>316</v>
      </c>
      <c r="I44" s="358"/>
      <c r="J44" s="74"/>
      <c r="K44" s="356"/>
      <c r="L44" s="77"/>
      <c r="M44" s="372"/>
      <c r="N44" s="82"/>
      <c r="O44" s="356"/>
      <c r="P44" s="81"/>
      <c r="Q44" s="363"/>
      <c r="R44" s="82"/>
      <c r="S44" s="363"/>
      <c r="T44" s="81"/>
    </row>
    <row r="45" spans="1:20" ht="11.25" customHeight="1">
      <c r="A45" s="695"/>
      <c r="B45" s="121" t="s">
        <v>8</v>
      </c>
      <c r="C45" s="14" t="s">
        <v>98</v>
      </c>
      <c r="D45" s="47"/>
      <c r="E45" s="47"/>
      <c r="F45" s="189"/>
      <c r="G45" s="124"/>
      <c r="H45" s="126">
        <v>317</v>
      </c>
      <c r="I45" s="358"/>
      <c r="J45" s="74"/>
      <c r="K45" s="356"/>
      <c r="L45" s="77"/>
      <c r="M45" s="372"/>
      <c r="N45" s="82"/>
      <c r="O45" s="356"/>
      <c r="P45" s="81"/>
      <c r="Q45" s="356"/>
      <c r="R45" s="82"/>
      <c r="S45" s="356"/>
      <c r="T45" s="81"/>
    </row>
    <row r="46" spans="1:20" ht="11.25" customHeight="1">
      <c r="A46" s="695"/>
      <c r="B46" s="121" t="s">
        <v>8</v>
      </c>
      <c r="C46" s="14" t="s">
        <v>9</v>
      </c>
      <c r="D46" s="252"/>
      <c r="E46" s="252"/>
      <c r="F46" s="189"/>
      <c r="G46" s="124"/>
      <c r="H46" s="125">
        <v>318</v>
      </c>
      <c r="I46" s="358"/>
      <c r="J46" s="74"/>
      <c r="K46" s="356"/>
      <c r="L46" s="77"/>
      <c r="M46" s="372"/>
      <c r="N46" s="82"/>
      <c r="O46" s="356"/>
      <c r="P46" s="81"/>
      <c r="Q46" s="356"/>
      <c r="R46" s="82"/>
      <c r="S46" s="356"/>
      <c r="T46" s="81"/>
    </row>
    <row r="47" spans="1:20" ht="11.25" customHeight="1">
      <c r="A47" s="695"/>
      <c r="B47" s="34" t="s">
        <v>99</v>
      </c>
      <c r="C47" s="121"/>
      <c r="D47" s="252"/>
      <c r="E47" s="252"/>
      <c r="F47" s="189"/>
      <c r="G47" s="124"/>
      <c r="H47" s="125"/>
      <c r="I47" s="88"/>
      <c r="J47" s="74"/>
      <c r="K47" s="90"/>
      <c r="L47" s="77"/>
      <c r="M47" s="105"/>
      <c r="N47" s="82"/>
      <c r="O47" s="90"/>
      <c r="P47" s="81"/>
      <c r="Q47" s="90"/>
      <c r="R47" s="82"/>
      <c r="S47" s="90"/>
      <c r="T47" s="81"/>
    </row>
    <row r="48" spans="1:20" ht="11.25" customHeight="1">
      <c r="A48" s="695"/>
      <c r="B48" s="42" t="s">
        <v>6</v>
      </c>
      <c r="C48" s="14" t="s">
        <v>100</v>
      </c>
      <c r="D48" s="252"/>
      <c r="E48" s="252"/>
      <c r="F48" s="189"/>
      <c r="G48" s="124"/>
      <c r="H48" s="125">
        <v>319</v>
      </c>
      <c r="I48" s="358"/>
      <c r="J48" s="74"/>
      <c r="K48" s="356"/>
      <c r="L48" s="77"/>
      <c r="M48" s="372"/>
      <c r="N48" s="82"/>
      <c r="O48" s="356"/>
      <c r="P48" s="81"/>
      <c r="Q48" s="356"/>
      <c r="R48" s="82"/>
      <c r="S48" s="356"/>
      <c r="T48" s="81"/>
    </row>
    <row r="49" spans="1:20" ht="11.25" customHeight="1">
      <c r="A49" s="695"/>
      <c r="B49" s="121" t="s">
        <v>8</v>
      </c>
      <c r="C49" s="14" t="s">
        <v>181</v>
      </c>
      <c r="D49" s="253"/>
      <c r="E49" s="253"/>
      <c r="F49" s="189"/>
      <c r="G49" s="124"/>
      <c r="H49" s="127">
        <v>320</v>
      </c>
      <c r="I49" s="373"/>
      <c r="J49" s="108"/>
      <c r="K49" s="356"/>
      <c r="L49" s="77"/>
      <c r="M49" s="372"/>
      <c r="N49" s="82"/>
      <c r="O49" s="356"/>
      <c r="P49" s="81"/>
      <c r="Q49" s="356"/>
      <c r="R49" s="82"/>
      <c r="S49" s="356"/>
      <c r="T49" s="81"/>
    </row>
    <row r="50" spans="1:20" ht="11.25" customHeight="1">
      <c r="A50" s="695"/>
      <c r="B50" s="121" t="s">
        <v>8</v>
      </c>
      <c r="C50" s="14" t="s">
        <v>101</v>
      </c>
      <c r="D50" s="252"/>
      <c r="E50" s="252"/>
      <c r="F50" s="189"/>
      <c r="G50" s="124"/>
      <c r="H50" s="125">
        <v>321</v>
      </c>
      <c r="I50" s="358"/>
      <c r="J50" s="74"/>
      <c r="K50" s="356"/>
      <c r="L50" s="77"/>
      <c r="M50" s="372"/>
      <c r="N50" s="82"/>
      <c r="O50" s="356"/>
      <c r="P50" s="81"/>
      <c r="Q50" s="356"/>
      <c r="R50" s="82"/>
      <c r="S50" s="356"/>
      <c r="T50" s="81"/>
    </row>
    <row r="51" spans="1:20" ht="11.25" customHeight="1">
      <c r="A51" s="695"/>
      <c r="B51" s="121" t="s">
        <v>8</v>
      </c>
      <c r="C51" s="14" t="s">
        <v>102</v>
      </c>
      <c r="D51" s="252"/>
      <c r="E51" s="252"/>
      <c r="F51" s="189"/>
      <c r="G51" s="124"/>
      <c r="H51" s="125">
        <v>322</v>
      </c>
      <c r="I51" s="358"/>
      <c r="J51" s="74"/>
      <c r="K51" s="356"/>
      <c r="L51" s="77"/>
      <c r="M51" s="372"/>
      <c r="N51" s="82"/>
      <c r="O51" s="356"/>
      <c r="P51" s="81"/>
      <c r="Q51" s="356"/>
      <c r="R51" s="82"/>
      <c r="S51" s="356"/>
      <c r="T51" s="81"/>
    </row>
    <row r="52" spans="1:20" ht="11.25" customHeight="1">
      <c r="A52" s="695"/>
      <c r="B52" s="121" t="s">
        <v>8</v>
      </c>
      <c r="C52" s="34" t="s">
        <v>103</v>
      </c>
      <c r="D52" s="252"/>
      <c r="E52" s="252"/>
      <c r="F52" s="189"/>
      <c r="G52" s="124"/>
      <c r="H52" s="125">
        <v>323</v>
      </c>
      <c r="I52" s="358">
        <v>0</v>
      </c>
      <c r="J52" s="74"/>
      <c r="K52" s="356">
        <v>0</v>
      </c>
      <c r="L52" s="77"/>
      <c r="M52" s="372">
        <v>0</v>
      </c>
      <c r="N52" s="82"/>
      <c r="O52" s="356">
        <v>0</v>
      </c>
      <c r="P52" s="81"/>
      <c r="Q52" s="363">
        <v>0</v>
      </c>
      <c r="R52" s="82"/>
      <c r="S52" s="363">
        <v>0</v>
      </c>
      <c r="T52" s="81"/>
    </row>
    <row r="53" spans="1:20" ht="3" customHeight="1">
      <c r="A53" s="695"/>
      <c r="B53" s="121"/>
      <c r="C53" s="225"/>
      <c r="D53" s="252"/>
      <c r="E53" s="252"/>
      <c r="F53" s="189"/>
      <c r="G53" s="124"/>
      <c r="H53" s="125"/>
      <c r="I53" s="83"/>
      <c r="J53" s="74"/>
      <c r="K53" s="84"/>
      <c r="L53" s="77"/>
      <c r="M53" s="83"/>
      <c r="N53" s="81"/>
      <c r="O53" s="83"/>
      <c r="P53" s="81"/>
      <c r="Q53" s="83"/>
      <c r="R53" s="81"/>
      <c r="S53" s="83"/>
      <c r="T53" s="81"/>
    </row>
    <row r="54" spans="1:20" ht="3" customHeight="1">
      <c r="A54" s="695"/>
      <c r="B54" s="121"/>
      <c r="C54" s="225"/>
      <c r="D54" s="252"/>
      <c r="E54" s="252"/>
      <c r="F54" s="189"/>
      <c r="G54" s="124"/>
      <c r="H54" s="125"/>
      <c r="I54" s="354"/>
      <c r="J54" s="74"/>
      <c r="K54" s="354"/>
      <c r="L54" s="77"/>
      <c r="M54" s="354"/>
      <c r="N54" s="81"/>
      <c r="O54" s="354"/>
      <c r="P54" s="81"/>
      <c r="Q54" s="354"/>
      <c r="R54" s="81"/>
      <c r="S54" s="354"/>
      <c r="T54" s="81"/>
    </row>
    <row r="55" spans="1:20" ht="11.25" customHeight="1">
      <c r="A55" s="695"/>
      <c r="B55" s="34"/>
      <c r="C55" s="14"/>
      <c r="D55" s="230"/>
      <c r="E55" s="47"/>
      <c r="F55" s="189"/>
      <c r="G55" s="337" t="s">
        <v>168</v>
      </c>
      <c r="H55" s="125">
        <v>325</v>
      </c>
      <c r="I55" s="353" t="s">
        <v>166</v>
      </c>
      <c r="J55" s="506">
        <f>SUM(I36:I37:I39:I46:I48:I52)</f>
        <v>0</v>
      </c>
      <c r="K55" s="353" t="s">
        <v>166</v>
      </c>
      <c r="L55" s="506">
        <f>SUM(K36:K37:K39:K46:K48:K52)</f>
        <v>0</v>
      </c>
      <c r="M55" s="353" t="s">
        <v>166</v>
      </c>
      <c r="N55" s="506">
        <f>SUM(M36:M37:M39:M46:M48:M52)</f>
        <v>0</v>
      </c>
      <c r="O55" s="353" t="s">
        <v>166</v>
      </c>
      <c r="P55" s="506">
        <f>SUM(O36:O37:O39:O46:O48:O52)</f>
        <v>0</v>
      </c>
      <c r="Q55" s="353" t="s">
        <v>166</v>
      </c>
      <c r="R55" s="506">
        <f>SUM(Q36:Q37:Q39:Q46:Q48:Q52)</f>
        <v>0</v>
      </c>
      <c r="S55" s="353" t="s">
        <v>166</v>
      </c>
      <c r="T55" s="506">
        <f>SUM(S36:S37:S39:S46:S48:S52)</f>
        <v>0</v>
      </c>
    </row>
    <row r="56" spans="1:20" ht="3" customHeight="1">
      <c r="A56" s="696"/>
      <c r="B56" s="191"/>
      <c r="C56" s="340"/>
      <c r="D56" s="340"/>
      <c r="E56" s="340"/>
      <c r="F56" s="183"/>
      <c r="G56" s="130"/>
      <c r="H56" s="128"/>
      <c r="I56" s="75"/>
      <c r="J56" s="76"/>
      <c r="K56" s="77"/>
      <c r="L56" s="77"/>
      <c r="M56" s="91"/>
      <c r="N56" s="81"/>
      <c r="O56" s="91"/>
      <c r="P56" s="81"/>
      <c r="Q56" s="77"/>
      <c r="R56" s="81"/>
      <c r="S56" s="77"/>
      <c r="T56" s="81"/>
    </row>
    <row r="57" spans="1:29" s="9" customFormat="1" ht="3" customHeight="1">
      <c r="A57" s="694" t="s">
        <v>10</v>
      </c>
      <c r="B57" s="341"/>
      <c r="C57" s="341"/>
      <c r="D57" s="341"/>
      <c r="E57" s="341"/>
      <c r="F57" s="341"/>
      <c r="G57" s="124"/>
      <c r="H57" s="125"/>
      <c r="I57" s="88"/>
      <c r="J57" s="74"/>
      <c r="K57" s="77"/>
      <c r="L57" s="77"/>
      <c r="M57" s="91"/>
      <c r="N57" s="81"/>
      <c r="O57" s="77"/>
      <c r="P57" s="81"/>
      <c r="Q57" s="77"/>
      <c r="R57" s="81"/>
      <c r="S57" s="77"/>
      <c r="T57" s="81"/>
      <c r="U57"/>
      <c r="V57"/>
      <c r="W57"/>
      <c r="X57"/>
      <c r="Y57"/>
      <c r="Z57"/>
      <c r="AA57"/>
      <c r="AB57" s="36"/>
      <c r="AC57" s="36"/>
    </row>
    <row r="58" spans="1:29" s="9" customFormat="1" ht="11.25" customHeight="1">
      <c r="A58" s="695"/>
      <c r="B58" s="342" t="s">
        <v>11</v>
      </c>
      <c r="C58" s="341"/>
      <c r="D58" s="341"/>
      <c r="E58" s="341"/>
      <c r="F58" s="341"/>
      <c r="G58" s="343"/>
      <c r="H58" s="125">
        <v>326</v>
      </c>
      <c r="I58" s="92"/>
      <c r="J58" s="508">
        <f>SUM(J32-J55)</f>
        <v>0</v>
      </c>
      <c r="K58" s="109"/>
      <c r="L58" s="508">
        <f>SUM(L32-L55)</f>
        <v>0</v>
      </c>
      <c r="M58" s="91"/>
      <c r="N58" s="508">
        <f>SUM(N32-N55)</f>
        <v>0</v>
      </c>
      <c r="O58" s="109"/>
      <c r="P58" s="508">
        <f>SUM(P32-P55)</f>
        <v>0</v>
      </c>
      <c r="Q58" s="109"/>
      <c r="R58" s="508">
        <f>SUM(R32-R55)</f>
        <v>0</v>
      </c>
      <c r="S58" s="77"/>
      <c r="T58" s="508">
        <f>SUM(T32-T55)</f>
        <v>0</v>
      </c>
      <c r="U58"/>
      <c r="V58"/>
      <c r="W58"/>
      <c r="X58"/>
      <c r="Y58"/>
      <c r="Z58"/>
      <c r="AA58"/>
      <c r="AB58" s="36"/>
      <c r="AC58" s="36"/>
    </row>
    <row r="59" spans="1:29" s="9" customFormat="1" ht="11.25" customHeight="1">
      <c r="A59" s="695"/>
      <c r="B59" s="34" t="s">
        <v>104</v>
      </c>
      <c r="C59" s="34"/>
      <c r="D59" s="35"/>
      <c r="E59" s="35"/>
      <c r="F59" s="344"/>
      <c r="G59" s="124"/>
      <c r="H59" s="125">
        <v>327</v>
      </c>
      <c r="I59" s="92"/>
      <c r="J59" s="374"/>
      <c r="K59" s="90"/>
      <c r="L59" s="356"/>
      <c r="M59" s="91"/>
      <c r="N59" s="374"/>
      <c r="O59" s="90"/>
      <c r="P59" s="362"/>
      <c r="Q59" s="90"/>
      <c r="R59" s="374"/>
      <c r="S59" s="77"/>
      <c r="T59" s="362">
        <v>0</v>
      </c>
      <c r="U59"/>
      <c r="V59"/>
      <c r="W59"/>
      <c r="X59"/>
      <c r="Y59"/>
      <c r="Z59"/>
      <c r="AA59"/>
      <c r="AB59" s="36"/>
      <c r="AC59" s="36"/>
    </row>
    <row r="60" spans="1:29" s="9" customFormat="1" ht="3" customHeight="1">
      <c r="A60" s="696"/>
      <c r="B60" s="191"/>
      <c r="C60" s="191"/>
      <c r="D60" s="138"/>
      <c r="E60" s="138"/>
      <c r="F60" s="139"/>
      <c r="G60" s="130"/>
      <c r="H60" s="131"/>
      <c r="I60" s="93"/>
      <c r="J60" s="94"/>
      <c r="K60" s="110"/>
      <c r="L60" s="110"/>
      <c r="M60" s="95"/>
      <c r="N60" s="94"/>
      <c r="O60" s="110"/>
      <c r="P60" s="111"/>
      <c r="Q60" s="110"/>
      <c r="R60" s="94"/>
      <c r="S60" s="96"/>
      <c r="T60" s="111"/>
      <c r="U60"/>
      <c r="V60"/>
      <c r="W60"/>
      <c r="X60"/>
      <c r="Y60"/>
      <c r="Z60"/>
      <c r="AA60"/>
      <c r="AB60" s="36"/>
      <c r="AC60" s="36"/>
    </row>
    <row r="61" spans="1:29" s="9" customFormat="1" ht="3" customHeight="1">
      <c r="A61" s="345"/>
      <c r="B61" s="34"/>
      <c r="C61" s="34"/>
      <c r="D61" s="35"/>
      <c r="E61" s="35"/>
      <c r="F61" s="344"/>
      <c r="G61" s="346"/>
      <c r="H61" s="192"/>
      <c r="I61" s="97"/>
      <c r="J61" s="97"/>
      <c r="K61" s="90"/>
      <c r="L61" s="90"/>
      <c r="M61" s="77"/>
      <c r="N61" s="77"/>
      <c r="O61" s="90"/>
      <c r="P61" s="90"/>
      <c r="Q61" s="90"/>
      <c r="R61" s="77"/>
      <c r="S61" s="77"/>
      <c r="T61" s="90"/>
      <c r="U61"/>
      <c r="V61"/>
      <c r="W61"/>
      <c r="X61"/>
      <c r="Y61"/>
      <c r="Z61"/>
      <c r="AA61"/>
      <c r="AB61" s="36"/>
      <c r="AC61" s="36"/>
    </row>
    <row r="62" spans="1:29" s="9" customFormat="1" ht="3" customHeight="1">
      <c r="A62" s="347"/>
      <c r="B62" s="232"/>
      <c r="C62" s="232"/>
      <c r="D62" s="348"/>
      <c r="E62" s="348"/>
      <c r="F62" s="349"/>
      <c r="G62" s="350"/>
      <c r="H62" s="351"/>
      <c r="I62" s="98"/>
      <c r="J62" s="98"/>
      <c r="K62" s="112"/>
      <c r="L62" s="112"/>
      <c r="M62" s="99"/>
      <c r="N62" s="99"/>
      <c r="O62" s="112"/>
      <c r="P62" s="112"/>
      <c r="Q62" s="112"/>
      <c r="R62" s="99"/>
      <c r="S62" s="99"/>
      <c r="T62" s="113"/>
      <c r="U62"/>
      <c r="V62"/>
      <c r="W62"/>
      <c r="X62"/>
      <c r="Y62"/>
      <c r="Z62"/>
      <c r="AA62"/>
      <c r="AB62" s="36"/>
      <c r="AC62" s="36"/>
    </row>
    <row r="63" spans="1:29" s="9" customFormat="1" ht="11.25" customHeight="1">
      <c r="A63" s="801" t="s">
        <v>105</v>
      </c>
      <c r="B63" s="802"/>
      <c r="C63" s="802"/>
      <c r="D63" s="802"/>
      <c r="E63" s="802"/>
      <c r="F63" s="802"/>
      <c r="G63" s="802"/>
      <c r="H63" s="469">
        <v>1.03</v>
      </c>
      <c r="I63" s="97"/>
      <c r="J63" s="375">
        <f>ROUND(J59+(L59/$H$63),0)</f>
        <v>0</v>
      </c>
      <c r="K63" s="90"/>
      <c r="L63" s="376">
        <f>ROUND(J59*$H$63+L59,0)</f>
        <v>0</v>
      </c>
      <c r="M63" s="77"/>
      <c r="N63" s="375">
        <f>ROUND(N59+(P59/$H$63),0)</f>
        <v>0</v>
      </c>
      <c r="O63" s="90"/>
      <c r="P63" s="376">
        <f>ROUND(N59*$H$63+P59,0)</f>
        <v>0</v>
      </c>
      <c r="Q63" s="90"/>
      <c r="R63" s="375">
        <f>ROUND(R59+(T59/$H$63),0)</f>
        <v>0</v>
      </c>
      <c r="S63" s="77"/>
      <c r="T63" s="384">
        <f>ROUND(R59*$H$63+T59,0)</f>
        <v>0</v>
      </c>
      <c r="U63"/>
      <c r="V63"/>
      <c r="W63"/>
      <c r="X63"/>
      <c r="Y63"/>
      <c r="Z63"/>
      <c r="AA63"/>
      <c r="AB63" s="36"/>
      <c r="AC63" s="36"/>
    </row>
    <row r="64" spans="1:29" s="9" customFormat="1" ht="3" customHeight="1">
      <c r="A64" s="803"/>
      <c r="B64" s="804"/>
      <c r="C64" s="804"/>
      <c r="D64" s="804"/>
      <c r="E64" s="804"/>
      <c r="F64" s="804"/>
      <c r="G64" s="804"/>
      <c r="H64" s="301"/>
      <c r="I64" s="100"/>
      <c r="J64" s="100"/>
      <c r="K64" s="96"/>
      <c r="L64" s="96"/>
      <c r="M64" s="96"/>
      <c r="N64" s="96"/>
      <c r="O64" s="96"/>
      <c r="P64" s="96"/>
      <c r="Q64" s="96"/>
      <c r="R64" s="96"/>
      <c r="S64" s="96"/>
      <c r="T64" s="101"/>
      <c r="U64"/>
      <c r="V64"/>
      <c r="W64"/>
      <c r="X64"/>
      <c r="Y64"/>
      <c r="Z64"/>
      <c r="AA64"/>
      <c r="AB64" s="36"/>
      <c r="AC64" s="36"/>
    </row>
    <row r="65" spans="1:29" s="9" customFormat="1" ht="11.25" customHeight="1">
      <c r="A65" s="34"/>
      <c r="B65" s="34"/>
      <c r="C65" s="34"/>
      <c r="D65" s="35"/>
      <c r="E65" s="35"/>
      <c r="F65" s="344"/>
      <c r="G65" s="346"/>
      <c r="H65" s="192"/>
      <c r="I65" s="97"/>
      <c r="J65" s="97"/>
      <c r="K65" s="77"/>
      <c r="L65" s="77"/>
      <c r="M65" s="77"/>
      <c r="N65" s="77"/>
      <c r="O65" s="77"/>
      <c r="P65" s="77"/>
      <c r="Q65" s="77"/>
      <c r="R65" s="77"/>
      <c r="S65" s="77"/>
      <c r="T65" s="77"/>
      <c r="U65"/>
      <c r="V65"/>
      <c r="W65"/>
      <c r="X65"/>
      <c r="Y65"/>
      <c r="Z65"/>
      <c r="AA65"/>
      <c r="AB65" s="36"/>
      <c r="AC65" s="36"/>
    </row>
    <row r="66" spans="1:29" s="9" customFormat="1" ht="11.25" customHeight="1">
      <c r="A66" s="34"/>
      <c r="B66" s="34"/>
      <c r="C66" s="34"/>
      <c r="D66" s="35"/>
      <c r="E66" s="36"/>
      <c r="F66" s="37"/>
      <c r="G66" s="38"/>
      <c r="H66" s="39"/>
      <c r="I66" s="97"/>
      <c r="J66" s="97"/>
      <c r="K66" s="77"/>
      <c r="L66" s="77"/>
      <c r="M66" s="77"/>
      <c r="N66" s="77"/>
      <c r="O66" s="77"/>
      <c r="P66" s="77"/>
      <c r="Q66" s="77"/>
      <c r="R66" s="77"/>
      <c r="S66" s="77"/>
      <c r="T66" s="77"/>
      <c r="U66"/>
      <c r="V66"/>
      <c r="W66"/>
      <c r="X66"/>
      <c r="Y66"/>
      <c r="Z66"/>
      <c r="AA66"/>
      <c r="AB66" s="36"/>
      <c r="AC66" s="36"/>
    </row>
    <row r="67" spans="1:29" s="9" customFormat="1" ht="11.25" customHeight="1">
      <c r="A67" s="42"/>
      <c r="B67" s="34"/>
      <c r="C67" s="34"/>
      <c r="D67" s="35"/>
      <c r="E67" s="36"/>
      <c r="F67" s="43"/>
      <c r="G67" s="38"/>
      <c r="H67" s="39"/>
      <c r="I67" s="97"/>
      <c r="J67" s="97"/>
      <c r="K67" s="77"/>
      <c r="L67" s="77"/>
      <c r="M67" s="77"/>
      <c r="N67" s="77"/>
      <c r="O67" s="77"/>
      <c r="P67" s="77"/>
      <c r="Q67" s="77"/>
      <c r="R67" s="77"/>
      <c r="S67" s="77"/>
      <c r="T67" s="77"/>
      <c r="U67"/>
      <c r="V67"/>
      <c r="W67"/>
      <c r="X67"/>
      <c r="Y67"/>
      <c r="Z67"/>
      <c r="AA67"/>
      <c r="AB67" s="36"/>
      <c r="AC67" s="36"/>
    </row>
    <row r="68" spans="1:29" s="9" customFormat="1" ht="11.25" customHeight="1">
      <c r="A68" s="1"/>
      <c r="B68" s="1"/>
      <c r="C68" s="1"/>
      <c r="D68" s="1"/>
      <c r="E68" s="1"/>
      <c r="F68" s="2"/>
      <c r="G68" s="3"/>
      <c r="H68" s="4"/>
      <c r="I68" s="5"/>
      <c r="J68" s="5"/>
      <c r="K68"/>
      <c r="L68"/>
      <c r="M68" s="1"/>
      <c r="N68" s="1"/>
      <c r="O68" s="1"/>
      <c r="P68" s="1"/>
      <c r="Q68" s="1"/>
      <c r="R68" s="7"/>
      <c r="S68" s="7"/>
      <c r="T68"/>
      <c r="U68"/>
      <c r="V68"/>
      <c r="W68"/>
      <c r="X68"/>
      <c r="Y68"/>
      <c r="Z68"/>
      <c r="AA68"/>
      <c r="AB68" s="36"/>
      <c r="AC68" s="36"/>
    </row>
    <row r="69" spans="7:19" ht="11.25" customHeight="1">
      <c r="G69" s="3"/>
      <c r="H69" s="4"/>
      <c r="I69" s="5"/>
      <c r="J69" s="5"/>
      <c r="R69" s="7"/>
      <c r="S69" s="7"/>
    </row>
    <row r="70" ht="12.75"/>
    <row r="71" ht="12.75"/>
    <row r="72" ht="12.75"/>
    <row r="73" ht="12.75"/>
    <row r="74" spans="1:29" ht="11.25" customHeight="1">
      <c r="A74" s="604" t="s">
        <v>220</v>
      </c>
      <c r="E74" s="5"/>
      <c r="G74" s="3"/>
      <c r="H74" s="4"/>
      <c r="I74" s="5"/>
      <c r="J74" s="6"/>
      <c r="K74" s="5"/>
      <c r="L74" s="6"/>
      <c r="M74" s="6"/>
      <c r="N74" s="5"/>
      <c r="O74" s="45"/>
      <c r="P74" s="7"/>
      <c r="Q74" s="7"/>
      <c r="R74" s="7"/>
      <c r="S74" s="7"/>
      <c r="T74" s="1"/>
      <c r="U74" s="1"/>
      <c r="V74" s="1"/>
      <c r="W74" s="1"/>
      <c r="X74" s="1"/>
      <c r="Y74" s="1"/>
      <c r="Z74" s="1"/>
      <c r="AA74" s="1"/>
      <c r="AB74" s="1"/>
      <c r="AC74" s="1"/>
    </row>
    <row r="75" spans="7:19" ht="3" customHeight="1">
      <c r="G75" s="3"/>
      <c r="H75" s="4"/>
      <c r="I75" s="5"/>
      <c r="J75" s="5"/>
      <c r="R75" s="7"/>
      <c r="S75" s="7"/>
    </row>
    <row r="76" spans="7:19" ht="3" customHeight="1">
      <c r="G76" s="3"/>
      <c r="H76" s="4"/>
      <c r="I76" s="5"/>
      <c r="J76" s="5"/>
      <c r="R76" s="7"/>
      <c r="S76" s="7"/>
    </row>
    <row r="77" spans="7:19" ht="7.5" customHeight="1">
      <c r="G77" s="3"/>
      <c r="H77" s="4"/>
      <c r="I77" s="5"/>
      <c r="J77" s="5"/>
      <c r="R77" s="7"/>
      <c r="S77" s="7"/>
    </row>
    <row r="78" spans="1:20" ht="12.75" customHeight="1">
      <c r="A78" s="754">
        <f>'kernobstsaft 20 (OHNE LA)'!$A$9</f>
        <v>0</v>
      </c>
      <c r="B78" s="755"/>
      <c r="C78" s="755"/>
      <c r="D78" s="755"/>
      <c r="E78" s="755"/>
      <c r="F78" s="755"/>
      <c r="G78" s="756"/>
      <c r="H78" s="377"/>
      <c r="I78" s="378" t="s">
        <v>85</v>
      </c>
      <c r="J78" s="378"/>
      <c r="K78" s="331"/>
      <c r="L78" s="331"/>
      <c r="M78" s="140"/>
      <c r="N78" s="140"/>
      <c r="O78" s="140"/>
      <c r="P78" s="140"/>
      <c r="Q78" s="140"/>
      <c r="R78" s="379"/>
      <c r="S78" s="379"/>
      <c r="T78" s="331"/>
    </row>
    <row r="79" spans="1:20" ht="11.25" customHeight="1">
      <c r="A79" s="757">
        <f>'kernobstsaft 20 (OHNE LA)'!$A$10</f>
        <v>0</v>
      </c>
      <c r="B79" s="758"/>
      <c r="C79" s="758"/>
      <c r="D79" s="758"/>
      <c r="E79" s="758"/>
      <c r="F79" s="758"/>
      <c r="G79" s="759"/>
      <c r="H79" s="377"/>
      <c r="I79" s="380"/>
      <c r="J79" s="380"/>
      <c r="K79" s="331"/>
      <c r="L79" s="331"/>
      <c r="M79" s="140"/>
      <c r="N79" s="140"/>
      <c r="O79" s="140"/>
      <c r="P79" s="140"/>
      <c r="Q79" s="140"/>
      <c r="R79" s="379"/>
      <c r="S79" s="379"/>
      <c r="T79" s="331"/>
    </row>
    <row r="80" spans="1:20" ht="11.25" customHeight="1">
      <c r="A80" s="757">
        <f>'kernobstsaft 20 (OHNE LA)'!$A$11</f>
        <v>0</v>
      </c>
      <c r="B80" s="758"/>
      <c r="C80" s="758"/>
      <c r="D80" s="758"/>
      <c r="E80" s="758"/>
      <c r="F80" s="758"/>
      <c r="G80" s="759"/>
      <c r="H80" s="142"/>
      <c r="I80" s="489" t="s">
        <v>198</v>
      </c>
      <c r="J80" s="381"/>
      <c r="K80" s="331"/>
      <c r="L80" s="331"/>
      <c r="M80" s="140"/>
      <c r="N80" s="140"/>
      <c r="O80" s="140"/>
      <c r="P80" s="140"/>
      <c r="Q80" s="140"/>
      <c r="R80" s="140"/>
      <c r="S80" s="140"/>
      <c r="T80" s="331"/>
    </row>
    <row r="81" spans="1:20" ht="11.25" customHeight="1">
      <c r="A81" s="757">
        <f>'kernobstsaft 20 (OHNE LA)'!$A$12</f>
        <v>0</v>
      </c>
      <c r="B81" s="758"/>
      <c r="C81" s="758"/>
      <c r="D81" s="758"/>
      <c r="E81" s="758"/>
      <c r="F81" s="758"/>
      <c r="G81" s="759"/>
      <c r="H81" s="142"/>
      <c r="I81" s="140"/>
      <c r="J81" s="140"/>
      <c r="K81" s="331"/>
      <c r="L81" s="331"/>
      <c r="M81" s="140"/>
      <c r="N81" s="140"/>
      <c r="O81" s="140"/>
      <c r="P81" s="140"/>
      <c r="Q81" s="140"/>
      <c r="R81" s="140"/>
      <c r="S81" s="140"/>
      <c r="T81" s="331"/>
    </row>
    <row r="82" spans="1:20" ht="11.25" customHeight="1">
      <c r="A82" s="757">
        <f>'kernobstsaft 20 (OHNE LA)'!$A$13</f>
        <v>0</v>
      </c>
      <c r="B82" s="758"/>
      <c r="C82" s="758"/>
      <c r="D82" s="758"/>
      <c r="E82" s="758"/>
      <c r="F82" s="758"/>
      <c r="G82" s="759"/>
      <c r="H82" s="142"/>
      <c r="I82" s="140"/>
      <c r="J82" s="140"/>
      <c r="K82" s="331"/>
      <c r="L82" s="331"/>
      <c r="M82" s="140"/>
      <c r="N82" s="140"/>
      <c r="O82" s="140"/>
      <c r="P82" s="140"/>
      <c r="Q82" s="140"/>
      <c r="R82" s="140"/>
      <c r="S82" s="140"/>
      <c r="T82" s="331"/>
    </row>
    <row r="83" spans="1:19" ht="11.25" customHeight="1">
      <c r="A83" s="714" t="s">
        <v>106</v>
      </c>
      <c r="B83" s="715"/>
      <c r="C83" s="715"/>
      <c r="D83" s="715"/>
      <c r="E83" s="715"/>
      <c r="F83" s="715"/>
      <c r="G83" s="716"/>
      <c r="H83" s="142"/>
      <c r="I83" s="690">
        <v>2023</v>
      </c>
      <c r="J83" s="382"/>
      <c r="K83" s="331"/>
      <c r="L83" s="382"/>
      <c r="M83" s="140"/>
      <c r="N83" s="140"/>
      <c r="O83" s="140"/>
      <c r="P83" s="140"/>
      <c r="Q83" s="140"/>
      <c r="R83" s="140"/>
      <c r="S83" s="140"/>
    </row>
    <row r="84" spans="1:20" ht="3" customHeight="1">
      <c r="A84" s="140"/>
      <c r="B84" s="140"/>
      <c r="C84" s="41"/>
      <c r="D84" s="140"/>
      <c r="E84" s="140"/>
      <c r="F84" s="141"/>
      <c r="G84" s="142"/>
      <c r="H84" s="142"/>
      <c r="I84" s="140"/>
      <c r="J84" s="140"/>
      <c r="K84" s="331"/>
      <c r="L84" s="331"/>
      <c r="M84" s="140"/>
      <c r="N84" s="140"/>
      <c r="O84" s="140"/>
      <c r="P84" s="140"/>
      <c r="Q84" s="140"/>
      <c r="R84" s="332"/>
      <c r="S84" s="140"/>
      <c r="T84" s="331"/>
    </row>
    <row r="85" spans="1:20" ht="11.25" customHeight="1">
      <c r="A85" s="795" t="s">
        <v>214</v>
      </c>
      <c r="B85" s="796"/>
      <c r="C85" s="146" t="s">
        <v>172</v>
      </c>
      <c r="D85" s="146"/>
      <c r="E85" s="146"/>
      <c r="F85" s="333"/>
      <c r="G85" s="148"/>
      <c r="H85" s="385"/>
      <c r="I85" s="69"/>
      <c r="J85" s="69"/>
      <c r="K85" s="145"/>
      <c r="L85" s="145"/>
      <c r="M85" s="69"/>
      <c r="N85" s="69"/>
      <c r="O85" s="790" t="s">
        <v>171</v>
      </c>
      <c r="P85" s="791"/>
      <c r="Q85" s="790" t="s">
        <v>169</v>
      </c>
      <c r="R85" s="791"/>
      <c r="S85" s="792" t="s">
        <v>170</v>
      </c>
      <c r="T85" s="791"/>
    </row>
    <row r="86" spans="1:20" ht="11.25" customHeight="1">
      <c r="A86" s="797"/>
      <c r="B86" s="798"/>
      <c r="C86" s="14"/>
      <c r="D86" s="14"/>
      <c r="E86" s="14"/>
      <c r="F86" s="15"/>
      <c r="G86" s="160"/>
      <c r="H86" s="386"/>
      <c r="I86" s="41"/>
      <c r="J86" s="70"/>
      <c r="K86" s="413"/>
      <c r="L86" s="158"/>
      <c r="M86" s="41"/>
      <c r="N86" s="70"/>
      <c r="O86" s="174" t="s">
        <v>58</v>
      </c>
      <c r="P86" s="164" t="s">
        <v>59</v>
      </c>
      <c r="Q86" s="163" t="s">
        <v>58</v>
      </c>
      <c r="R86" s="174" t="s">
        <v>59</v>
      </c>
      <c r="S86" s="163" t="s">
        <v>58</v>
      </c>
      <c r="T86" s="174" t="s">
        <v>59</v>
      </c>
    </row>
    <row r="87" spans="1:20" ht="11.25" customHeight="1">
      <c r="A87" s="799"/>
      <c r="B87" s="800"/>
      <c r="C87" s="182"/>
      <c r="D87" s="182"/>
      <c r="E87" s="182"/>
      <c r="F87" s="183"/>
      <c r="G87" s="184"/>
      <c r="H87" s="387"/>
      <c r="I87" s="332"/>
      <c r="J87" s="211"/>
      <c r="K87" s="334"/>
      <c r="L87" s="334"/>
      <c r="M87" s="335"/>
      <c r="N87" s="157"/>
      <c r="O87" s="173" t="s">
        <v>89</v>
      </c>
      <c r="P87" s="169"/>
      <c r="Q87" s="168"/>
      <c r="R87" s="168"/>
      <c r="S87" s="178"/>
      <c r="T87" s="493"/>
    </row>
    <row r="88" spans="1:20" ht="11.25" customHeight="1">
      <c r="A88" s="793"/>
      <c r="B88" s="794"/>
      <c r="C88" s="14"/>
      <c r="D88" s="14"/>
      <c r="E88" s="14"/>
      <c r="F88" s="15"/>
      <c r="G88" s="414"/>
      <c r="H88" s="448"/>
      <c r="I88" s="69"/>
      <c r="J88" s="33"/>
      <c r="K88" s="69"/>
      <c r="L88" s="449"/>
      <c r="M88" s="69"/>
      <c r="N88" s="388"/>
      <c r="O88" s="492">
        <v>1</v>
      </c>
      <c r="P88" s="490">
        <v>2</v>
      </c>
      <c r="Q88" s="490">
        <v>3</v>
      </c>
      <c r="R88" s="490">
        <v>4</v>
      </c>
      <c r="S88" s="490">
        <v>5</v>
      </c>
      <c r="T88" s="490">
        <v>6</v>
      </c>
    </row>
    <row r="89" spans="1:20" ht="3" customHeight="1">
      <c r="A89" s="782"/>
      <c r="B89" s="783"/>
      <c r="C89" s="182"/>
      <c r="D89" s="182"/>
      <c r="E89" s="182"/>
      <c r="F89" s="183"/>
      <c r="G89" s="184"/>
      <c r="H89" s="387"/>
      <c r="I89" s="450"/>
      <c r="J89" s="450"/>
      <c r="K89" s="451"/>
      <c r="L89" s="451"/>
      <c r="M89" s="451"/>
      <c r="N89" s="451"/>
      <c r="O89" s="495"/>
      <c r="P89" s="496"/>
      <c r="Q89" s="495"/>
      <c r="R89" s="496"/>
      <c r="S89" s="495"/>
      <c r="T89" s="496"/>
    </row>
    <row r="90" spans="1:20" ht="3" customHeight="1">
      <c r="A90" s="784"/>
      <c r="B90" s="784"/>
      <c r="C90" s="14"/>
      <c r="D90" s="14"/>
      <c r="E90" s="14"/>
      <c r="F90" s="15"/>
      <c r="G90" s="160"/>
      <c r="H90" s="386"/>
      <c r="I90" s="395"/>
      <c r="J90" s="395"/>
      <c r="K90" s="321"/>
      <c r="L90" s="321"/>
      <c r="M90" s="321"/>
      <c r="N90" s="321"/>
      <c r="O90" s="452"/>
      <c r="P90" s="452"/>
      <c r="Q90" s="421"/>
      <c r="R90" s="421"/>
      <c r="S90" s="421"/>
      <c r="T90" s="452"/>
    </row>
    <row r="91" spans="1:20" ht="3" customHeight="1">
      <c r="A91" s="785"/>
      <c r="B91" s="786"/>
      <c r="C91" s="119"/>
      <c r="D91" s="146"/>
      <c r="E91" s="146"/>
      <c r="F91" s="333"/>
      <c r="G91" s="148"/>
      <c r="H91" s="385"/>
      <c r="I91" s="472"/>
      <c r="J91" s="472"/>
      <c r="K91" s="473"/>
      <c r="L91" s="473"/>
      <c r="M91" s="473"/>
      <c r="N91" s="473"/>
      <c r="O91" s="471"/>
      <c r="P91" s="471"/>
      <c r="Q91" s="72"/>
      <c r="R91" s="72"/>
      <c r="S91" s="72"/>
      <c r="T91" s="474"/>
    </row>
    <row r="92" spans="1:20" ht="11.25" customHeight="1">
      <c r="A92" s="780">
        <v>303</v>
      </c>
      <c r="B92" s="781"/>
      <c r="C92" s="14" t="s">
        <v>173</v>
      </c>
      <c r="D92" s="14"/>
      <c r="E92" s="14"/>
      <c r="F92" s="15"/>
      <c r="G92" s="160"/>
      <c r="H92" s="386"/>
      <c r="I92" s="365"/>
      <c r="J92" s="365"/>
      <c r="K92" s="363"/>
      <c r="L92" s="363"/>
      <c r="M92" s="365"/>
      <c r="N92" s="365"/>
      <c r="O92" s="365"/>
      <c r="P92" s="365"/>
      <c r="Q92" s="365"/>
      <c r="R92" s="365"/>
      <c r="S92" s="365"/>
      <c r="T92" s="368"/>
    </row>
    <row r="93" spans="1:20" ht="11.25" customHeight="1">
      <c r="A93" s="782"/>
      <c r="B93" s="783"/>
      <c r="C93" s="334" t="s">
        <v>174</v>
      </c>
      <c r="D93" s="182"/>
      <c r="E93" s="182"/>
      <c r="F93" s="183"/>
      <c r="G93" s="352"/>
      <c r="H93" s="301"/>
      <c r="I93" s="405"/>
      <c r="J93" s="405"/>
      <c r="K93" s="406"/>
      <c r="L93" s="406"/>
      <c r="M93" s="402"/>
      <c r="N93" s="402"/>
      <c r="O93" s="402"/>
      <c r="P93" s="402"/>
      <c r="Q93" s="402"/>
      <c r="R93" s="402"/>
      <c r="S93" s="402"/>
      <c r="T93" s="412"/>
    </row>
    <row r="94" spans="1:20" ht="3" customHeight="1">
      <c r="A94" s="785"/>
      <c r="B94" s="786"/>
      <c r="C94" s="158"/>
      <c r="D94" s="14"/>
      <c r="E94" s="14"/>
      <c r="F94" s="15"/>
      <c r="G94" s="346"/>
      <c r="H94" s="192"/>
      <c r="I94" s="354"/>
      <c r="J94" s="354"/>
      <c r="K94" s="363"/>
      <c r="L94" s="363"/>
      <c r="M94" s="366"/>
      <c r="N94" s="366"/>
      <c r="O94" s="415"/>
      <c r="P94" s="367"/>
      <c r="Q94" s="436"/>
      <c r="R94" s="453"/>
      <c r="S94" s="453"/>
      <c r="T94" s="427"/>
    </row>
    <row r="95" spans="1:20" ht="11.25" customHeight="1">
      <c r="A95" s="772"/>
      <c r="B95" s="773"/>
      <c r="C95" s="776"/>
      <c r="D95" s="776"/>
      <c r="E95" s="776"/>
      <c r="F95" s="776"/>
      <c r="G95" s="776"/>
      <c r="H95" s="776"/>
      <c r="I95" s="776"/>
      <c r="J95" s="776"/>
      <c r="K95" s="776"/>
      <c r="L95" s="776"/>
      <c r="M95" s="776"/>
      <c r="N95" s="776"/>
      <c r="O95" s="458">
        <v>0</v>
      </c>
      <c r="P95" s="459">
        <v>0</v>
      </c>
      <c r="Q95" s="458">
        <v>0</v>
      </c>
      <c r="R95" s="458">
        <v>0</v>
      </c>
      <c r="S95" s="458">
        <v>0</v>
      </c>
      <c r="T95" s="458">
        <v>0</v>
      </c>
    </row>
    <row r="96" spans="1:20" ht="11.25" customHeight="1">
      <c r="A96" s="772"/>
      <c r="B96" s="773"/>
      <c r="C96" s="776">
        <v>0</v>
      </c>
      <c r="D96" s="776"/>
      <c r="E96" s="776"/>
      <c r="F96" s="776"/>
      <c r="G96" s="776"/>
      <c r="H96" s="776"/>
      <c r="I96" s="776"/>
      <c r="J96" s="776"/>
      <c r="K96" s="776"/>
      <c r="L96" s="776"/>
      <c r="M96" s="776"/>
      <c r="N96" s="776"/>
      <c r="O96" s="460">
        <v>0</v>
      </c>
      <c r="P96" s="461">
        <v>0</v>
      </c>
      <c r="Q96" s="460">
        <v>0</v>
      </c>
      <c r="R96" s="460">
        <v>0</v>
      </c>
      <c r="S96" s="460">
        <v>0</v>
      </c>
      <c r="T96" s="460">
        <v>0</v>
      </c>
    </row>
    <row r="97" spans="1:20" ht="11.25" customHeight="1">
      <c r="A97" s="772"/>
      <c r="B97" s="773"/>
      <c r="C97" s="776">
        <v>0</v>
      </c>
      <c r="D97" s="776"/>
      <c r="E97" s="776"/>
      <c r="F97" s="776"/>
      <c r="G97" s="776"/>
      <c r="H97" s="776"/>
      <c r="I97" s="776"/>
      <c r="J97" s="776"/>
      <c r="K97" s="776"/>
      <c r="L97" s="776"/>
      <c r="M97" s="776"/>
      <c r="N97" s="776"/>
      <c r="O97" s="460">
        <v>0</v>
      </c>
      <c r="P97" s="461">
        <v>0</v>
      </c>
      <c r="Q97" s="460">
        <v>0</v>
      </c>
      <c r="R97" s="460">
        <v>0</v>
      </c>
      <c r="S97" s="460">
        <v>0</v>
      </c>
      <c r="T97" s="460">
        <v>0</v>
      </c>
    </row>
    <row r="98" spans="1:20" ht="11.25" customHeight="1">
      <c r="A98" s="772"/>
      <c r="B98" s="773"/>
      <c r="C98" s="776">
        <v>0</v>
      </c>
      <c r="D98" s="776"/>
      <c r="E98" s="776"/>
      <c r="F98" s="776"/>
      <c r="G98" s="776"/>
      <c r="H98" s="776"/>
      <c r="I98" s="776"/>
      <c r="J98" s="776"/>
      <c r="K98" s="776"/>
      <c r="L98" s="776"/>
      <c r="M98" s="776"/>
      <c r="N98" s="776"/>
      <c r="O98" s="458">
        <v>0</v>
      </c>
      <c r="P98" s="459">
        <v>0</v>
      </c>
      <c r="Q98" s="458">
        <v>0</v>
      </c>
      <c r="R98" s="458">
        <v>0</v>
      </c>
      <c r="S98" s="458">
        <v>0</v>
      </c>
      <c r="T98" s="458">
        <v>0</v>
      </c>
    </row>
    <row r="99" spans="1:20" ht="11.25" customHeight="1">
      <c r="A99" s="772"/>
      <c r="B99" s="773"/>
      <c r="C99" s="776">
        <v>0</v>
      </c>
      <c r="D99" s="776"/>
      <c r="E99" s="776"/>
      <c r="F99" s="776"/>
      <c r="G99" s="776"/>
      <c r="H99" s="776"/>
      <c r="I99" s="776"/>
      <c r="J99" s="776"/>
      <c r="K99" s="776"/>
      <c r="L99" s="776"/>
      <c r="M99" s="776"/>
      <c r="N99" s="776"/>
      <c r="O99" s="458">
        <v>0</v>
      </c>
      <c r="P99" s="459">
        <v>0</v>
      </c>
      <c r="Q99" s="458">
        <v>0</v>
      </c>
      <c r="R99" s="458">
        <v>0</v>
      </c>
      <c r="S99" s="458">
        <v>0</v>
      </c>
      <c r="T99" s="458">
        <v>0</v>
      </c>
    </row>
    <row r="100" spans="1:20" ht="3" customHeight="1">
      <c r="A100" s="772"/>
      <c r="B100" s="773"/>
      <c r="C100" s="14"/>
      <c r="D100" s="207"/>
      <c r="E100" s="207"/>
      <c r="F100" s="15"/>
      <c r="G100" s="346"/>
      <c r="H100" s="192"/>
      <c r="I100" s="354"/>
      <c r="J100" s="354"/>
      <c r="K100" s="363"/>
      <c r="L100" s="363"/>
      <c r="M100" s="366"/>
      <c r="N100" s="366"/>
      <c r="O100" s="416"/>
      <c r="P100" s="371"/>
      <c r="Q100" s="416"/>
      <c r="R100" s="422"/>
      <c r="S100" s="422"/>
      <c r="T100" s="420"/>
    </row>
    <row r="101" spans="1:20" ht="3" customHeight="1">
      <c r="A101" s="772"/>
      <c r="B101" s="773"/>
      <c r="C101" s="14"/>
      <c r="D101" s="14"/>
      <c r="E101" s="14"/>
      <c r="F101" s="15"/>
      <c r="G101" s="398"/>
      <c r="H101" s="192"/>
      <c r="I101" s="354"/>
      <c r="J101" s="391"/>
      <c r="K101" s="363"/>
      <c r="L101" s="391"/>
      <c r="M101" s="365"/>
      <c r="N101" s="391"/>
      <c r="O101" s="415"/>
      <c r="P101" s="86"/>
      <c r="Q101" s="415"/>
      <c r="R101" s="454"/>
      <c r="S101" s="415"/>
      <c r="T101" s="454"/>
    </row>
    <row r="102" spans="1:20" ht="11.25" customHeight="1">
      <c r="A102" s="780"/>
      <c r="B102" s="781"/>
      <c r="C102" s="14" t="s">
        <v>246</v>
      </c>
      <c r="D102" s="14"/>
      <c r="E102" s="14"/>
      <c r="F102" s="15"/>
      <c r="G102" s="398"/>
      <c r="H102" s="192"/>
      <c r="I102" s="392"/>
      <c r="J102" s="392"/>
      <c r="K102" s="396"/>
      <c r="L102" s="396"/>
      <c r="M102" s="396"/>
      <c r="N102" s="396"/>
      <c r="O102" s="518">
        <f aca="true" t="shared" si="0" ref="O102:T102">SUM(O95:O99)</f>
        <v>0</v>
      </c>
      <c r="P102" s="519">
        <f t="shared" si="0"/>
        <v>0</v>
      </c>
      <c r="Q102" s="518">
        <f t="shared" si="0"/>
        <v>0</v>
      </c>
      <c r="R102" s="518">
        <f t="shared" si="0"/>
        <v>0</v>
      </c>
      <c r="S102" s="518">
        <f t="shared" si="0"/>
        <v>0</v>
      </c>
      <c r="T102" s="518">
        <f t="shared" si="0"/>
        <v>0</v>
      </c>
    </row>
    <row r="103" spans="1:20" ht="3" customHeight="1">
      <c r="A103" s="782"/>
      <c r="B103" s="783"/>
      <c r="C103" s="14"/>
      <c r="D103" s="14"/>
      <c r="E103" s="207"/>
      <c r="F103" s="15"/>
      <c r="G103" s="346"/>
      <c r="H103" s="192"/>
      <c r="I103" s="354"/>
      <c r="J103" s="354"/>
      <c r="K103" s="396"/>
      <c r="L103" s="396"/>
      <c r="M103" s="363"/>
      <c r="N103" s="363"/>
      <c r="O103" s="417"/>
      <c r="P103" s="397"/>
      <c r="Q103" s="439"/>
      <c r="R103" s="420"/>
      <c r="S103" s="420"/>
      <c r="T103" s="439"/>
    </row>
    <row r="104" spans="1:20" ht="3" customHeight="1">
      <c r="A104" s="779"/>
      <c r="B104" s="779"/>
      <c r="C104" s="232"/>
      <c r="D104" s="145"/>
      <c r="E104" s="145"/>
      <c r="F104" s="424"/>
      <c r="G104" s="350"/>
      <c r="H104" s="351"/>
      <c r="I104" s="425"/>
      <c r="J104" s="425"/>
      <c r="K104" s="404"/>
      <c r="L104" s="426"/>
      <c r="M104" s="404"/>
      <c r="N104" s="404"/>
      <c r="O104" s="404"/>
      <c r="P104" s="426"/>
      <c r="Q104" s="404"/>
      <c r="R104" s="404"/>
      <c r="S104" s="404"/>
      <c r="T104" s="488"/>
    </row>
    <row r="105" spans="1:20" ht="3" customHeight="1">
      <c r="A105" s="785"/>
      <c r="B105" s="786"/>
      <c r="C105" s="328"/>
      <c r="D105" s="145"/>
      <c r="E105" s="145"/>
      <c r="F105" s="424"/>
      <c r="G105" s="350"/>
      <c r="H105" s="351"/>
      <c r="I105" s="425"/>
      <c r="J105" s="425"/>
      <c r="K105" s="404"/>
      <c r="L105" s="426"/>
      <c r="M105" s="404"/>
      <c r="N105" s="404"/>
      <c r="O105" s="404"/>
      <c r="P105" s="426"/>
      <c r="Q105" s="404"/>
      <c r="R105" s="404"/>
      <c r="S105" s="404"/>
      <c r="T105" s="428"/>
    </row>
    <row r="106" spans="1:20" ht="11.25" customHeight="1">
      <c r="A106" s="780">
        <v>308</v>
      </c>
      <c r="B106" s="781"/>
      <c r="C106" s="14" t="s">
        <v>180</v>
      </c>
      <c r="D106" s="158"/>
      <c r="E106" s="158"/>
      <c r="F106" s="399"/>
      <c r="G106" s="346"/>
      <c r="H106" s="389"/>
      <c r="I106" s="354"/>
      <c r="J106" s="354"/>
      <c r="K106" s="363"/>
      <c r="L106" s="396"/>
      <c r="M106" s="363"/>
      <c r="N106" s="41"/>
      <c r="O106" s="363"/>
      <c r="P106" s="396"/>
      <c r="Q106" s="363"/>
      <c r="R106" s="363"/>
      <c r="S106" s="363"/>
      <c r="T106" s="397"/>
    </row>
    <row r="107" spans="1:20" ht="11.25" customHeight="1">
      <c r="A107" s="774">
        <v>309</v>
      </c>
      <c r="B107" s="775"/>
      <c r="C107" s="340" t="s">
        <v>159</v>
      </c>
      <c r="D107" s="334"/>
      <c r="E107" s="334"/>
      <c r="F107" s="430"/>
      <c r="G107" s="352" t="s">
        <v>175</v>
      </c>
      <c r="H107" s="433"/>
      <c r="I107" s="84"/>
      <c r="J107" s="332"/>
      <c r="K107" s="434" t="s">
        <v>178</v>
      </c>
      <c r="L107" s="435"/>
      <c r="M107" s="340" t="s">
        <v>177</v>
      </c>
      <c r="N107" s="340" t="s">
        <v>176</v>
      </c>
      <c r="O107" s="403"/>
      <c r="P107" s="406"/>
      <c r="Q107" s="403"/>
      <c r="R107" s="403"/>
      <c r="S107" s="403"/>
      <c r="T107" s="412"/>
    </row>
    <row r="108" spans="1:20" ht="3" customHeight="1">
      <c r="A108" s="772"/>
      <c r="B108" s="773"/>
      <c r="C108" s="158"/>
      <c r="D108" s="14"/>
      <c r="E108" s="14"/>
      <c r="F108" s="15"/>
      <c r="G108" s="346"/>
      <c r="H108" s="192"/>
      <c r="I108" s="354"/>
      <c r="J108" s="354"/>
      <c r="K108" s="363"/>
      <c r="L108" s="396"/>
      <c r="M108" s="404"/>
      <c r="N108" s="363"/>
      <c r="O108" s="418"/>
      <c r="P108" s="396"/>
      <c r="Q108" s="427"/>
      <c r="R108" s="363"/>
      <c r="S108" s="418"/>
      <c r="T108" s="487"/>
    </row>
    <row r="109" spans="1:20" ht="11.25" customHeight="1">
      <c r="A109" s="772"/>
      <c r="B109" s="773"/>
      <c r="C109" s="776"/>
      <c r="D109" s="776"/>
      <c r="E109" s="776"/>
      <c r="F109" s="776"/>
      <c r="G109" s="776"/>
      <c r="H109" s="776"/>
      <c r="I109" s="776"/>
      <c r="J109" s="14"/>
      <c r="K109" s="498"/>
      <c r="L109" s="14"/>
      <c r="M109" s="500"/>
      <c r="N109" s="500"/>
      <c r="O109" s="460"/>
      <c r="P109" s="462"/>
      <c r="Q109" s="460"/>
      <c r="R109" s="462"/>
      <c r="S109" s="521">
        <v>0</v>
      </c>
      <c r="T109" s="521">
        <v>0</v>
      </c>
    </row>
    <row r="110" spans="1:20" ht="11.25" customHeight="1">
      <c r="A110" s="772"/>
      <c r="B110" s="773"/>
      <c r="C110" s="776"/>
      <c r="D110" s="776"/>
      <c r="E110" s="776"/>
      <c r="F110" s="776"/>
      <c r="G110" s="776"/>
      <c r="H110" s="776"/>
      <c r="I110" s="776"/>
      <c r="J110" s="14"/>
      <c r="K110" s="498"/>
      <c r="L110" s="14"/>
      <c r="M110" s="500"/>
      <c r="N110" s="500"/>
      <c r="O110" s="460"/>
      <c r="P110" s="461"/>
      <c r="Q110" s="460"/>
      <c r="R110" s="462"/>
      <c r="S110" s="521">
        <v>0</v>
      </c>
      <c r="T110" s="521">
        <v>0</v>
      </c>
    </row>
    <row r="111" spans="1:20" ht="11.25" customHeight="1">
      <c r="A111" s="772"/>
      <c r="B111" s="773"/>
      <c r="C111" s="787">
        <v>0</v>
      </c>
      <c r="D111" s="776"/>
      <c r="E111" s="776"/>
      <c r="F111" s="776"/>
      <c r="G111" s="776">
        <v>0</v>
      </c>
      <c r="H111" s="776"/>
      <c r="I111" s="776"/>
      <c r="J111" s="14"/>
      <c r="K111" s="498"/>
      <c r="L111" s="14"/>
      <c r="M111" s="500"/>
      <c r="N111" s="500"/>
      <c r="O111" s="460">
        <v>0</v>
      </c>
      <c r="P111" s="461">
        <v>0</v>
      </c>
      <c r="Q111" s="460">
        <v>0</v>
      </c>
      <c r="R111" s="462">
        <v>0</v>
      </c>
      <c r="S111" s="521">
        <v>0</v>
      </c>
      <c r="T111" s="521">
        <v>0</v>
      </c>
    </row>
    <row r="112" spans="1:20" ht="11.25" customHeight="1">
      <c r="A112" s="772"/>
      <c r="B112" s="773"/>
      <c r="C112" s="776">
        <v>0</v>
      </c>
      <c r="D112" s="776"/>
      <c r="E112" s="776"/>
      <c r="F112" s="776"/>
      <c r="G112" s="776">
        <v>0</v>
      </c>
      <c r="H112" s="776"/>
      <c r="I112" s="776"/>
      <c r="J112" s="14"/>
      <c r="K112" s="498"/>
      <c r="L112" s="14"/>
      <c r="M112" s="500"/>
      <c r="N112" s="500"/>
      <c r="O112" s="458">
        <v>0</v>
      </c>
      <c r="P112" s="459">
        <v>0</v>
      </c>
      <c r="Q112" s="458">
        <v>0</v>
      </c>
      <c r="R112" s="463">
        <v>0</v>
      </c>
      <c r="S112" s="522">
        <v>0</v>
      </c>
      <c r="T112" s="522">
        <v>0</v>
      </c>
    </row>
    <row r="113" spans="1:20" ht="11.25" customHeight="1">
      <c r="A113" s="772"/>
      <c r="B113" s="773"/>
      <c r="C113" s="776">
        <v>0</v>
      </c>
      <c r="D113" s="776"/>
      <c r="E113" s="776"/>
      <c r="F113" s="776"/>
      <c r="G113" s="776">
        <v>0</v>
      </c>
      <c r="H113" s="776"/>
      <c r="I113" s="776"/>
      <c r="J113" s="14"/>
      <c r="K113" s="498"/>
      <c r="L113" s="14"/>
      <c r="M113" s="500"/>
      <c r="N113" s="500"/>
      <c r="O113" s="458">
        <v>0</v>
      </c>
      <c r="P113" s="459">
        <v>0</v>
      </c>
      <c r="Q113" s="458">
        <v>0</v>
      </c>
      <c r="R113" s="463">
        <v>0</v>
      </c>
      <c r="S113" s="522">
        <v>0</v>
      </c>
      <c r="T113" s="522">
        <v>0</v>
      </c>
    </row>
    <row r="114" spans="1:20" ht="3" customHeight="1">
      <c r="A114" s="772"/>
      <c r="B114" s="773"/>
      <c r="C114" s="14"/>
      <c r="D114" s="207"/>
      <c r="E114" s="207"/>
      <c r="F114" s="15"/>
      <c r="G114" s="346"/>
      <c r="H114" s="192"/>
      <c r="I114" s="354"/>
      <c r="J114" s="354"/>
      <c r="K114" s="499"/>
      <c r="L114" s="363"/>
      <c r="M114" s="366"/>
      <c r="N114" s="366"/>
      <c r="O114" s="416"/>
      <c r="P114" s="371"/>
      <c r="Q114" s="416"/>
      <c r="R114" s="402"/>
      <c r="S114" s="422"/>
      <c r="T114" s="420"/>
    </row>
    <row r="115" spans="1:20" ht="3" customHeight="1">
      <c r="A115" s="772"/>
      <c r="B115" s="773"/>
      <c r="C115" s="14"/>
      <c r="D115" s="14"/>
      <c r="E115" s="14"/>
      <c r="F115" s="15"/>
      <c r="G115" s="398"/>
      <c r="H115" s="192"/>
      <c r="I115" s="354"/>
      <c r="J115" s="391"/>
      <c r="K115" s="363"/>
      <c r="L115" s="391"/>
      <c r="M115" s="365"/>
      <c r="N115" s="391"/>
      <c r="O115" s="415"/>
      <c r="P115" s="86"/>
      <c r="Q115" s="415"/>
      <c r="R115" s="391"/>
      <c r="S115" s="415"/>
      <c r="T115" s="454"/>
    </row>
    <row r="116" spans="1:20" ht="11.25" customHeight="1">
      <c r="A116" s="772"/>
      <c r="B116" s="773"/>
      <c r="C116" s="14" t="s">
        <v>21</v>
      </c>
      <c r="D116" s="14"/>
      <c r="E116" s="14"/>
      <c r="F116" s="15"/>
      <c r="G116" s="398"/>
      <c r="H116" s="192"/>
      <c r="I116" s="392"/>
      <c r="J116" s="392"/>
      <c r="K116" s="396"/>
      <c r="L116" s="396"/>
      <c r="M116" s="396"/>
      <c r="N116" s="396"/>
      <c r="O116" s="518">
        <f>SUM(O109:O113)</f>
        <v>0</v>
      </c>
      <c r="P116" s="518">
        <f>SUM(P109:P113)</f>
        <v>0</v>
      </c>
      <c r="Q116" s="518">
        <f>SUM(Q109:Q113)</f>
        <v>0</v>
      </c>
      <c r="R116" s="518">
        <f>SUM(R109:R113)</f>
        <v>0</v>
      </c>
      <c r="S116" s="457">
        <f>SUM(S109:S113)</f>
        <v>0</v>
      </c>
      <c r="T116" s="457">
        <f>SUM(T109:T113)</f>
        <v>0</v>
      </c>
    </row>
    <row r="117" spans="1:20" ht="11.25" customHeight="1">
      <c r="A117" s="772"/>
      <c r="B117" s="773"/>
      <c r="C117" s="14" t="s">
        <v>179</v>
      </c>
      <c r="D117" s="14"/>
      <c r="E117" s="14"/>
      <c r="F117" s="15"/>
      <c r="G117" s="398"/>
      <c r="H117" s="192"/>
      <c r="I117" s="392"/>
      <c r="J117" s="392"/>
      <c r="K117" s="396"/>
      <c r="L117" s="396"/>
      <c r="M117" s="396"/>
      <c r="N117" s="396"/>
      <c r="O117" s="457">
        <f aca="true" t="shared" si="1" ref="O117:T117">SUM(O118:O119)</f>
        <v>0</v>
      </c>
      <c r="P117" s="457">
        <f>SUM(P118:P119)</f>
        <v>0</v>
      </c>
      <c r="Q117" s="457">
        <f t="shared" si="1"/>
        <v>0</v>
      </c>
      <c r="R117" s="457">
        <f t="shared" si="1"/>
        <v>0</v>
      </c>
      <c r="S117" s="457">
        <f t="shared" si="1"/>
        <v>0</v>
      </c>
      <c r="T117" s="457">
        <f t="shared" si="1"/>
        <v>0</v>
      </c>
    </row>
    <row r="118" spans="1:20" ht="11.25" customHeight="1">
      <c r="A118" s="780"/>
      <c r="B118" s="781"/>
      <c r="C118" s="689" t="s">
        <v>247</v>
      </c>
      <c r="D118" s="14"/>
      <c r="E118" s="14"/>
      <c r="F118" s="15"/>
      <c r="G118" s="398"/>
      <c r="H118" s="192"/>
      <c r="I118" s="392"/>
      <c r="J118" s="392"/>
      <c r="K118" s="396"/>
      <c r="L118" s="396"/>
      <c r="M118" s="396"/>
      <c r="N118" s="396"/>
      <c r="O118" s="464">
        <v>0</v>
      </c>
      <c r="P118" s="465"/>
      <c r="Q118" s="464"/>
      <c r="R118" s="466"/>
      <c r="S118" s="523">
        <v>0</v>
      </c>
      <c r="T118" s="523">
        <v>0</v>
      </c>
    </row>
    <row r="119" spans="1:20" ht="11.25" customHeight="1">
      <c r="A119" s="780"/>
      <c r="B119" s="781"/>
      <c r="C119" s="689" t="s">
        <v>248</v>
      </c>
      <c r="D119" s="14"/>
      <c r="E119" s="14"/>
      <c r="F119" s="15"/>
      <c r="G119" s="398"/>
      <c r="H119" s="192"/>
      <c r="I119" s="392"/>
      <c r="J119" s="392"/>
      <c r="K119" s="396"/>
      <c r="L119" s="396"/>
      <c r="M119" s="396"/>
      <c r="N119" s="396"/>
      <c r="O119" s="464">
        <v>0</v>
      </c>
      <c r="P119" s="465"/>
      <c r="Q119" s="464"/>
      <c r="R119" s="466"/>
      <c r="S119" s="523">
        <v>0</v>
      </c>
      <c r="T119" s="523">
        <v>0</v>
      </c>
    </row>
    <row r="120" spans="1:20" ht="3" customHeight="1">
      <c r="A120" s="782"/>
      <c r="B120" s="783"/>
      <c r="C120" s="182"/>
      <c r="D120" s="182"/>
      <c r="E120" s="182"/>
      <c r="F120" s="183"/>
      <c r="G120" s="437"/>
      <c r="H120" s="301"/>
      <c r="I120" s="438"/>
      <c r="J120" s="438"/>
      <c r="K120" s="406"/>
      <c r="L120" s="406"/>
      <c r="M120" s="406"/>
      <c r="N120" s="406"/>
      <c r="O120" s="439"/>
      <c r="P120" s="412"/>
      <c r="Q120" s="439"/>
      <c r="R120" s="406"/>
      <c r="S120" s="439"/>
      <c r="T120" s="439"/>
    </row>
    <row r="121" spans="1:20" ht="3" customHeight="1">
      <c r="A121" s="779"/>
      <c r="B121" s="779"/>
      <c r="C121" s="440"/>
      <c r="D121" s="440"/>
      <c r="E121" s="441"/>
      <c r="F121" s="442"/>
      <c r="G121" s="443"/>
      <c r="H121" s="444"/>
      <c r="I121" s="445"/>
      <c r="J121" s="445"/>
      <c r="K121" s="446"/>
      <c r="L121" s="446"/>
      <c r="M121" s="447"/>
      <c r="N121" s="447"/>
      <c r="O121" s="446"/>
      <c r="P121" s="446"/>
      <c r="Q121" s="446"/>
      <c r="R121" s="447"/>
      <c r="S121" s="447"/>
      <c r="T121" s="488"/>
    </row>
    <row r="122" spans="1:20" ht="3" customHeight="1">
      <c r="A122" s="772"/>
      <c r="B122" s="773"/>
      <c r="C122" s="119"/>
      <c r="D122" s="146"/>
      <c r="E122" s="456"/>
      <c r="F122" s="333"/>
      <c r="G122" s="350"/>
      <c r="H122" s="351"/>
      <c r="I122" s="140"/>
      <c r="J122" s="425"/>
      <c r="K122" s="425"/>
      <c r="L122" s="426"/>
      <c r="M122" s="404"/>
      <c r="N122" s="404"/>
      <c r="O122" s="426"/>
      <c r="P122" s="426"/>
      <c r="Q122" s="426"/>
      <c r="R122" s="404"/>
      <c r="S122" s="404"/>
      <c r="T122" s="428"/>
    </row>
    <row r="123" spans="1:20" ht="11.25" customHeight="1">
      <c r="A123" s="777" t="s">
        <v>192</v>
      </c>
      <c r="B123" s="778"/>
      <c r="C123" s="14" t="s">
        <v>196</v>
      </c>
      <c r="D123" s="252"/>
      <c r="E123" s="252"/>
      <c r="F123" s="399"/>
      <c r="G123" s="346"/>
      <c r="H123" s="192"/>
      <c r="I123" s="140"/>
      <c r="J123" s="354"/>
      <c r="K123" s="354"/>
      <c r="L123" s="396"/>
      <c r="M123" s="363"/>
      <c r="N123" s="363"/>
      <c r="O123" s="363"/>
      <c r="P123" s="396"/>
      <c r="Q123" s="363"/>
      <c r="R123" s="363"/>
      <c r="S123" s="363"/>
      <c r="T123" s="397"/>
    </row>
    <row r="124" spans="1:20" ht="11.25" customHeight="1">
      <c r="A124" s="788">
        <v>315</v>
      </c>
      <c r="B124" s="789"/>
      <c r="C124" s="340" t="s">
        <v>159</v>
      </c>
      <c r="D124" s="429"/>
      <c r="E124" s="429"/>
      <c r="F124" s="430"/>
      <c r="G124" s="352"/>
      <c r="H124" s="431"/>
      <c r="I124" s="432"/>
      <c r="J124" s="432"/>
      <c r="K124" s="403"/>
      <c r="L124" s="406"/>
      <c r="M124" s="340" t="s">
        <v>177</v>
      </c>
      <c r="N124" s="340" t="s">
        <v>176</v>
      </c>
      <c r="O124" s="403"/>
      <c r="P124" s="406"/>
      <c r="Q124" s="403"/>
      <c r="R124" s="403"/>
      <c r="S124" s="403"/>
      <c r="T124" s="412"/>
    </row>
    <row r="125" spans="1:20" ht="3" customHeight="1">
      <c r="A125" s="772"/>
      <c r="B125" s="773"/>
      <c r="C125" s="14"/>
      <c r="D125" s="252"/>
      <c r="E125" s="252"/>
      <c r="F125" s="399"/>
      <c r="G125" s="346"/>
      <c r="H125" s="192"/>
      <c r="I125" s="354"/>
      <c r="J125" s="354"/>
      <c r="K125" s="363"/>
      <c r="L125" s="396"/>
      <c r="M125" s="365"/>
      <c r="N125" s="363"/>
      <c r="O125" s="418"/>
      <c r="P125" s="397"/>
      <c r="Q125" s="418"/>
      <c r="R125" s="363"/>
      <c r="S125" s="418"/>
      <c r="T125" s="397"/>
    </row>
    <row r="126" spans="1:20" ht="11.25" customHeight="1">
      <c r="A126" s="772"/>
      <c r="B126" s="773"/>
      <c r="C126" s="776"/>
      <c r="D126" s="776"/>
      <c r="E126" s="776"/>
      <c r="F126" s="776"/>
      <c r="G126" s="776"/>
      <c r="H126" s="776"/>
      <c r="I126" s="776"/>
      <c r="J126" s="776"/>
      <c r="K126" s="776"/>
      <c r="L126" s="396"/>
      <c r="M126" s="603"/>
      <c r="N126" s="603"/>
      <c r="O126" s="464"/>
      <c r="P126" s="465"/>
      <c r="Q126" s="464"/>
      <c r="R126" s="466"/>
      <c r="S126" s="464"/>
      <c r="T126" s="465"/>
    </row>
    <row r="127" spans="1:20" ht="11.25" customHeight="1">
      <c r="A127" s="772"/>
      <c r="B127" s="773"/>
      <c r="C127" s="776"/>
      <c r="D127" s="776"/>
      <c r="E127" s="776"/>
      <c r="F127" s="776"/>
      <c r="G127" s="776"/>
      <c r="H127" s="776"/>
      <c r="I127" s="776"/>
      <c r="J127" s="776"/>
      <c r="K127" s="776"/>
      <c r="L127" s="396"/>
      <c r="M127" s="603"/>
      <c r="N127" s="603"/>
      <c r="O127" s="460"/>
      <c r="P127" s="461"/>
      <c r="Q127" s="460"/>
      <c r="R127" s="462"/>
      <c r="S127" s="460"/>
      <c r="T127" s="461"/>
    </row>
    <row r="128" spans="1:20" ht="11.25" customHeight="1">
      <c r="A128" s="772"/>
      <c r="B128" s="773"/>
      <c r="C128" s="776"/>
      <c r="D128" s="776"/>
      <c r="E128" s="776"/>
      <c r="F128" s="776"/>
      <c r="G128" s="776"/>
      <c r="H128" s="776"/>
      <c r="I128" s="776"/>
      <c r="J128" s="776"/>
      <c r="K128" s="776"/>
      <c r="L128" s="396"/>
      <c r="M128" s="500"/>
      <c r="N128" s="603"/>
      <c r="O128" s="460"/>
      <c r="P128" s="461"/>
      <c r="Q128" s="460"/>
      <c r="R128" s="462"/>
      <c r="S128" s="460"/>
      <c r="T128" s="461"/>
    </row>
    <row r="129" spans="1:20" ht="11.25" customHeight="1">
      <c r="A129" s="772"/>
      <c r="B129" s="773"/>
      <c r="C129" s="776"/>
      <c r="D129" s="776"/>
      <c r="E129" s="776"/>
      <c r="F129" s="776"/>
      <c r="G129" s="776"/>
      <c r="H129" s="776"/>
      <c r="I129" s="776"/>
      <c r="J129" s="776"/>
      <c r="K129" s="776"/>
      <c r="L129" s="391"/>
      <c r="M129" s="500"/>
      <c r="N129" s="603"/>
      <c r="O129" s="464"/>
      <c r="P129" s="465"/>
      <c r="Q129" s="464"/>
      <c r="R129" s="466"/>
      <c r="S129" s="464"/>
      <c r="T129" s="465"/>
    </row>
    <row r="130" spans="1:20" ht="11.25" customHeight="1">
      <c r="A130" s="772"/>
      <c r="B130" s="773"/>
      <c r="C130" s="776"/>
      <c r="D130" s="776"/>
      <c r="E130" s="776"/>
      <c r="F130" s="776"/>
      <c r="G130" s="776"/>
      <c r="H130" s="776"/>
      <c r="I130" s="776"/>
      <c r="J130" s="776"/>
      <c r="K130" s="776"/>
      <c r="L130" s="396"/>
      <c r="M130" s="603"/>
      <c r="N130" s="603"/>
      <c r="O130" s="464"/>
      <c r="P130" s="465"/>
      <c r="Q130" s="464"/>
      <c r="R130" s="466"/>
      <c r="S130" s="464"/>
      <c r="T130" s="465"/>
    </row>
    <row r="131" spans="1:20" ht="3" customHeight="1">
      <c r="A131" s="772"/>
      <c r="B131" s="773"/>
      <c r="C131" s="400"/>
      <c r="D131" s="400"/>
      <c r="E131" s="400"/>
      <c r="F131" s="400"/>
      <c r="G131" s="346"/>
      <c r="H131" s="192"/>
      <c r="I131" s="354"/>
      <c r="J131" s="354"/>
      <c r="K131" s="396"/>
      <c r="L131" s="396"/>
      <c r="M131" s="396"/>
      <c r="N131" s="396"/>
      <c r="O131" s="417"/>
      <c r="P131" s="397"/>
      <c r="Q131" s="417"/>
      <c r="R131" s="396"/>
      <c r="S131" s="417"/>
      <c r="T131" s="397"/>
    </row>
    <row r="132" spans="1:20" ht="3" customHeight="1">
      <c r="A132" s="772"/>
      <c r="B132" s="773"/>
      <c r="C132" s="400"/>
      <c r="D132" s="400"/>
      <c r="E132" s="400"/>
      <c r="F132" s="400"/>
      <c r="G132" s="401"/>
      <c r="H132" s="192"/>
      <c r="I132" s="97"/>
      <c r="J132" s="44"/>
      <c r="K132" s="109"/>
      <c r="L132" s="44"/>
      <c r="M132" s="396"/>
      <c r="N132" s="44"/>
      <c r="O132" s="419"/>
      <c r="P132" s="411"/>
      <c r="Q132" s="419"/>
      <c r="R132" s="407"/>
      <c r="S132" s="439"/>
      <c r="T132" s="411"/>
    </row>
    <row r="133" spans="1:20" ht="3" customHeight="1">
      <c r="A133" s="772"/>
      <c r="B133" s="773"/>
      <c r="C133" s="34"/>
      <c r="D133" s="35"/>
      <c r="E133" s="35"/>
      <c r="F133" s="344"/>
      <c r="G133" s="346"/>
      <c r="H133" s="192"/>
      <c r="I133" s="97"/>
      <c r="J133" s="394"/>
      <c r="K133" s="363"/>
      <c r="L133" s="363"/>
      <c r="M133" s="396"/>
      <c r="N133" s="394"/>
      <c r="O133" s="418"/>
      <c r="P133" s="368"/>
      <c r="Q133" s="418"/>
      <c r="R133" s="394"/>
      <c r="S133" s="417"/>
      <c r="T133" s="368"/>
    </row>
    <row r="134" spans="1:20" ht="11.25" customHeight="1">
      <c r="A134" s="772"/>
      <c r="B134" s="773"/>
      <c r="C134" s="14" t="s">
        <v>21</v>
      </c>
      <c r="D134" s="35"/>
      <c r="E134" s="35"/>
      <c r="F134" s="344"/>
      <c r="G134" s="346"/>
      <c r="H134" s="192"/>
      <c r="I134" s="97"/>
      <c r="J134" s="394"/>
      <c r="K134" s="363"/>
      <c r="L134" s="363"/>
      <c r="M134" s="396"/>
      <c r="N134" s="394"/>
      <c r="O134" s="518">
        <f aca="true" t="shared" si="2" ref="O134:T134">SUM(O126:O130)</f>
        <v>0</v>
      </c>
      <c r="P134" s="518">
        <f t="shared" si="2"/>
        <v>0</v>
      </c>
      <c r="Q134" s="518">
        <f t="shared" si="2"/>
        <v>0</v>
      </c>
      <c r="R134" s="518">
        <f t="shared" si="2"/>
        <v>0</v>
      </c>
      <c r="S134" s="518">
        <f t="shared" si="2"/>
        <v>0</v>
      </c>
      <c r="T134" s="518">
        <f t="shared" si="2"/>
        <v>0</v>
      </c>
    </row>
    <row r="135" spans="1:20" ht="11.25" customHeight="1">
      <c r="A135" s="772"/>
      <c r="B135" s="773"/>
      <c r="C135" s="14" t="s">
        <v>193</v>
      </c>
      <c r="D135" s="35"/>
      <c r="E135" s="35"/>
      <c r="F135" s="344"/>
      <c r="G135" s="346"/>
      <c r="H135" s="192"/>
      <c r="I135" s="97"/>
      <c r="J135" s="97"/>
      <c r="K135" s="363"/>
      <c r="L135" s="363"/>
      <c r="M135" s="396"/>
      <c r="N135" s="396"/>
      <c r="O135" s="457">
        <f aca="true" t="shared" si="3" ref="O135:T135">SUM(O137:O138)</f>
        <v>0</v>
      </c>
      <c r="P135" s="457">
        <f t="shared" si="3"/>
        <v>0</v>
      </c>
      <c r="Q135" s="457">
        <f t="shared" si="3"/>
        <v>0</v>
      </c>
      <c r="R135" s="457">
        <f t="shared" si="3"/>
        <v>0</v>
      </c>
      <c r="S135" s="457">
        <f t="shared" si="3"/>
        <v>0</v>
      </c>
      <c r="T135" s="457">
        <f t="shared" si="3"/>
        <v>0</v>
      </c>
    </row>
    <row r="136" spans="1:20" ht="11.25" customHeight="1">
      <c r="A136" s="477"/>
      <c r="B136" s="478"/>
      <c r="C136" s="689" t="s">
        <v>249</v>
      </c>
      <c r="D136" s="35"/>
      <c r="E136" s="35"/>
      <c r="F136" s="344"/>
      <c r="G136" s="346"/>
      <c r="H136" s="192"/>
      <c r="I136" s="97"/>
      <c r="J136" s="97"/>
      <c r="K136" s="363"/>
      <c r="L136" s="363"/>
      <c r="M136" s="396"/>
      <c r="N136" s="396"/>
      <c r="O136" s="520">
        <v>0</v>
      </c>
      <c r="P136" s="362">
        <v>0</v>
      </c>
      <c r="Q136" s="520">
        <v>0</v>
      </c>
      <c r="R136" s="356">
        <v>0</v>
      </c>
      <c r="S136" s="520">
        <v>0</v>
      </c>
      <c r="T136" s="362">
        <v>0</v>
      </c>
    </row>
    <row r="137" spans="1:20" ht="11.25" customHeight="1">
      <c r="A137" s="777"/>
      <c r="B137" s="778"/>
      <c r="C137" s="689" t="s">
        <v>250</v>
      </c>
      <c r="D137" s="35"/>
      <c r="E137" s="35"/>
      <c r="F137" s="344"/>
      <c r="G137" s="346"/>
      <c r="H137" s="192"/>
      <c r="I137" s="97"/>
      <c r="J137" s="97"/>
      <c r="K137" s="90"/>
      <c r="L137" s="90"/>
      <c r="M137" s="77"/>
      <c r="N137" s="77"/>
      <c r="O137" s="464">
        <v>0</v>
      </c>
      <c r="P137" s="465"/>
      <c r="Q137" s="464"/>
      <c r="R137" s="466"/>
      <c r="S137" s="464"/>
      <c r="T137" s="465">
        <v>0</v>
      </c>
    </row>
    <row r="138" spans="1:20" ht="11.25" customHeight="1">
      <c r="A138" s="777"/>
      <c r="B138" s="778"/>
      <c r="C138" s="689" t="s">
        <v>251</v>
      </c>
      <c r="D138" s="35"/>
      <c r="E138" s="35"/>
      <c r="F138" s="344"/>
      <c r="G138" s="346"/>
      <c r="H138" s="383"/>
      <c r="I138" s="97"/>
      <c r="J138" s="375"/>
      <c r="K138" s="90"/>
      <c r="L138" s="376">
        <f>ROUND(J133*$H$63+L133,0)</f>
        <v>0</v>
      </c>
      <c r="M138" s="77"/>
      <c r="N138" s="375">
        <f>ROUND(N133+(P133/$H$63),0)</f>
        <v>0</v>
      </c>
      <c r="O138" s="464">
        <v>0</v>
      </c>
      <c r="P138" s="465">
        <v>0</v>
      </c>
      <c r="Q138" s="464">
        <v>0</v>
      </c>
      <c r="R138" s="466">
        <v>0</v>
      </c>
      <c r="S138" s="464">
        <v>0</v>
      </c>
      <c r="T138" s="465">
        <v>0</v>
      </c>
    </row>
    <row r="139" spans="1:29" s="408" customFormat="1" ht="3" customHeight="1">
      <c r="A139" s="782"/>
      <c r="B139" s="783"/>
      <c r="C139" s="182"/>
      <c r="D139" s="259"/>
      <c r="E139" s="259"/>
      <c r="F139" s="139"/>
      <c r="G139" s="352"/>
      <c r="H139" s="301"/>
      <c r="I139" s="84"/>
      <c r="J139" s="84"/>
      <c r="K139" s="403"/>
      <c r="L139" s="406"/>
      <c r="M139" s="403"/>
      <c r="N139" s="403"/>
      <c r="O139" s="420"/>
      <c r="P139" s="412"/>
      <c r="Q139" s="420"/>
      <c r="R139" s="403"/>
      <c r="S139" s="420"/>
      <c r="T139" s="412"/>
      <c r="U139"/>
      <c r="V139"/>
      <c r="W139"/>
      <c r="X139"/>
      <c r="Y139"/>
      <c r="Z139"/>
      <c r="AA139"/>
      <c r="AB139" s="36"/>
      <c r="AC139" s="36"/>
    </row>
    <row r="140" spans="1:29" s="408" customFormat="1" ht="11.25" customHeight="1">
      <c r="A140" s="784"/>
      <c r="B140" s="784"/>
      <c r="C140" s="207"/>
      <c r="D140" s="253"/>
      <c r="E140" s="253"/>
      <c r="F140" s="344"/>
      <c r="G140" s="346"/>
      <c r="H140" s="390"/>
      <c r="I140" s="393"/>
      <c r="J140" s="393"/>
      <c r="K140" s="363"/>
      <c r="L140" s="396"/>
      <c r="M140" s="207"/>
      <c r="N140" s="207"/>
      <c r="O140" s="363"/>
      <c r="P140" s="396"/>
      <c r="Q140" s="363"/>
      <c r="R140" s="363"/>
      <c r="S140" s="363"/>
      <c r="T140" s="396"/>
      <c r="U140"/>
      <c r="V140"/>
      <c r="W140"/>
      <c r="X140"/>
      <c r="Y140"/>
      <c r="Z140"/>
      <c r="AA140"/>
      <c r="AB140" s="36"/>
      <c r="AC140" s="36"/>
    </row>
    <row r="141" spans="1:29" s="408" customFormat="1" ht="3" customHeight="1">
      <c r="A141" s="784"/>
      <c r="B141" s="784"/>
      <c r="C141" s="34"/>
      <c r="D141" s="35"/>
      <c r="E141" s="36"/>
      <c r="F141" s="37"/>
      <c r="G141" s="38"/>
      <c r="H141" s="39"/>
      <c r="I141" s="97"/>
      <c r="J141" s="97"/>
      <c r="K141" s="396"/>
      <c r="L141" s="396"/>
      <c r="M141" s="396"/>
      <c r="N141" s="396"/>
      <c r="O141" s="396"/>
      <c r="P141" s="396"/>
      <c r="Q141" s="396"/>
      <c r="R141" s="396"/>
      <c r="S141" s="396"/>
      <c r="T141" s="396"/>
      <c r="U141"/>
      <c r="V141"/>
      <c r="W141"/>
      <c r="X141"/>
      <c r="Y141"/>
      <c r="Z141"/>
      <c r="AA141"/>
      <c r="AB141" s="36"/>
      <c r="AC141" s="36"/>
    </row>
    <row r="142" spans="1:29" s="408" customFormat="1" ht="11.25" customHeight="1">
      <c r="A142" s="42"/>
      <c r="B142" s="34"/>
      <c r="C142" s="14"/>
      <c r="D142" s="14"/>
      <c r="E142" s="14"/>
      <c r="F142" s="14"/>
      <c r="G142" s="14"/>
      <c r="H142" s="14"/>
      <c r="I142" s="14"/>
      <c r="J142" s="14"/>
      <c r="K142" s="14"/>
      <c r="L142" s="396"/>
      <c r="M142" s="396"/>
      <c r="N142" s="396"/>
      <c r="O142" s="396"/>
      <c r="P142" s="396"/>
      <c r="Q142" s="396"/>
      <c r="R142" s="396"/>
      <c r="S142" s="396"/>
      <c r="T142" s="396"/>
      <c r="U142"/>
      <c r="V142"/>
      <c r="W142"/>
      <c r="X142"/>
      <c r="Y142"/>
      <c r="Z142"/>
      <c r="AA142"/>
      <c r="AB142" s="36"/>
      <c r="AC142" s="36"/>
    </row>
    <row r="143" spans="1:29" s="408" customFormat="1" ht="11.25" customHeight="1">
      <c r="A143" s="42"/>
      <c r="B143" s="34"/>
      <c r="C143" s="14"/>
      <c r="D143" s="14"/>
      <c r="E143" s="14"/>
      <c r="F143" s="14"/>
      <c r="G143" s="14"/>
      <c r="H143" s="14"/>
      <c r="I143" s="14"/>
      <c r="J143" s="14"/>
      <c r="K143" s="14"/>
      <c r="L143" s="396"/>
      <c r="M143" s="396"/>
      <c r="N143" s="396"/>
      <c r="O143" s="396"/>
      <c r="P143" s="396"/>
      <c r="Q143" s="396"/>
      <c r="R143" s="396"/>
      <c r="S143" s="396"/>
      <c r="T143" s="396"/>
      <c r="U143"/>
      <c r="V143"/>
      <c r="W143"/>
      <c r="X143"/>
      <c r="Y143"/>
      <c r="Z143"/>
      <c r="AA143"/>
      <c r="AB143" s="36"/>
      <c r="AC143" s="36"/>
    </row>
    <row r="144" spans="3:29" s="408" customFormat="1" ht="11.25" customHeight="1">
      <c r="C144" s="14"/>
      <c r="D144" s="14"/>
      <c r="E144" s="14"/>
      <c r="F144" s="14"/>
      <c r="G144" s="14"/>
      <c r="H144" s="14"/>
      <c r="I144" s="14"/>
      <c r="J144" s="14"/>
      <c r="K144" s="14"/>
      <c r="L144" s="409"/>
      <c r="T144" s="409"/>
      <c r="U144"/>
      <c r="V144"/>
      <c r="W144"/>
      <c r="X144"/>
      <c r="Y144"/>
      <c r="Z144"/>
      <c r="AA144"/>
      <c r="AB144" s="36"/>
      <c r="AC144" s="36"/>
    </row>
    <row r="145" spans="6:29" s="408" customFormat="1" ht="11.25" customHeight="1">
      <c r="F145" s="410"/>
      <c r="G145" s="68"/>
      <c r="H145" s="68"/>
      <c r="K145" s="409"/>
      <c r="L145" s="409"/>
      <c r="T145" s="409"/>
      <c r="U145"/>
      <c r="V145"/>
      <c r="W145"/>
      <c r="X145"/>
      <c r="Y145"/>
      <c r="Z145"/>
      <c r="AA145"/>
      <c r="AB145" s="36"/>
      <c r="AC145" s="36"/>
    </row>
    <row r="146" spans="6:29" s="408" customFormat="1" ht="11.25" customHeight="1">
      <c r="F146" s="410"/>
      <c r="G146" s="68"/>
      <c r="H146" s="68"/>
      <c r="K146" s="409"/>
      <c r="L146" s="409"/>
      <c r="T146" s="409"/>
      <c r="U146"/>
      <c r="V146"/>
      <c r="W146"/>
      <c r="X146"/>
      <c r="Y146"/>
      <c r="Z146"/>
      <c r="AA146"/>
      <c r="AB146" s="36"/>
      <c r="AC146" s="36"/>
    </row>
    <row r="147" spans="6:29" s="408" customFormat="1" ht="11.25" customHeight="1">
      <c r="F147" s="410"/>
      <c r="G147" s="68"/>
      <c r="H147" s="68"/>
      <c r="K147" s="409"/>
      <c r="L147" s="409"/>
      <c r="T147" s="409"/>
      <c r="U147"/>
      <c r="V147"/>
      <c r="W147"/>
      <c r="X147"/>
      <c r="Y147"/>
      <c r="Z147"/>
      <c r="AA147"/>
      <c r="AB147" s="36"/>
      <c r="AC147" s="36"/>
    </row>
    <row r="148" spans="6:29" s="408" customFormat="1" ht="11.25" customHeight="1">
      <c r="F148" s="410"/>
      <c r="G148" s="68"/>
      <c r="H148" s="68"/>
      <c r="K148" s="409"/>
      <c r="L148" s="409"/>
      <c r="T148" s="409"/>
      <c r="U148"/>
      <c r="V148"/>
      <c r="W148"/>
      <c r="X148"/>
      <c r="Y148"/>
      <c r="Z148"/>
      <c r="AA148"/>
      <c r="AB148" s="36"/>
      <c r="AC148" s="36"/>
    </row>
    <row r="149" spans="6:29" s="408" customFormat="1" ht="11.25" customHeight="1">
      <c r="F149" s="410"/>
      <c r="G149" s="68"/>
      <c r="H149" s="68"/>
      <c r="K149" s="409"/>
      <c r="L149" s="409"/>
      <c r="T149" s="409"/>
      <c r="U149"/>
      <c r="V149"/>
      <c r="W149"/>
      <c r="X149"/>
      <c r="Y149"/>
      <c r="Z149"/>
      <c r="AA149"/>
      <c r="AB149" s="36"/>
      <c r="AC149" s="36"/>
    </row>
  </sheetData>
  <sheetProtection/>
  <mergeCells count="96">
    <mergeCell ref="I17:L17"/>
    <mergeCell ref="M17:P17"/>
    <mergeCell ref="Q17:T17"/>
    <mergeCell ref="A20:A33"/>
    <mergeCell ref="A78:G78"/>
    <mergeCell ref="A63:G64"/>
    <mergeCell ref="A123:B123"/>
    <mergeCell ref="Q85:R85"/>
    <mergeCell ref="S85:T85"/>
    <mergeCell ref="A88:B88"/>
    <mergeCell ref="A85:B87"/>
    <mergeCell ref="O85:P85"/>
    <mergeCell ref="C98:N98"/>
    <mergeCell ref="A92:B92"/>
    <mergeCell ref="A93:B93"/>
    <mergeCell ref="C96:N96"/>
    <mergeCell ref="A91:B91"/>
    <mergeCell ref="A90:B90"/>
    <mergeCell ref="A89:B89"/>
    <mergeCell ref="C97:N97"/>
    <mergeCell ref="A94:B94"/>
    <mergeCell ref="A106:B106"/>
    <mergeCell ref="A141:B141"/>
    <mergeCell ref="A105:B105"/>
    <mergeCell ref="A122:B122"/>
    <mergeCell ref="C110:F110"/>
    <mergeCell ref="C111:F111"/>
    <mergeCell ref="A108:B108"/>
    <mergeCell ref="A114:B114"/>
    <mergeCell ref="A115:B115"/>
    <mergeCell ref="A109:B109"/>
    <mergeCell ref="A139:B139"/>
    <mergeCell ref="A134:B134"/>
    <mergeCell ref="A138:B138"/>
    <mergeCell ref="A124:B124"/>
    <mergeCell ref="A140:B140"/>
    <mergeCell ref="A117:B117"/>
    <mergeCell ref="A120:B120"/>
    <mergeCell ref="A127:B127"/>
    <mergeCell ref="A126:B126"/>
    <mergeCell ref="A10:G10"/>
    <mergeCell ref="A11:G11"/>
    <mergeCell ref="A12:G12"/>
    <mergeCell ref="A13:G13"/>
    <mergeCell ref="A14:G14"/>
    <mergeCell ref="A110:B110"/>
    <mergeCell ref="A104:B104"/>
    <mergeCell ref="A15:G15"/>
    <mergeCell ref="A34:A56"/>
    <mergeCell ref="A57:A60"/>
    <mergeCell ref="A80:G80"/>
    <mergeCell ref="A79:G79"/>
    <mergeCell ref="C113:F113"/>
    <mergeCell ref="A119:B119"/>
    <mergeCell ref="A81:G81"/>
    <mergeCell ref="A82:G82"/>
    <mergeCell ref="A83:G83"/>
    <mergeCell ref="A103:B103"/>
    <mergeCell ref="C95:N95"/>
    <mergeCell ref="C99:N99"/>
    <mergeCell ref="A100:B100"/>
    <mergeCell ref="A96:B96"/>
    <mergeCell ref="A97:B97"/>
    <mergeCell ref="A98:B98"/>
    <mergeCell ref="A99:B99"/>
    <mergeCell ref="A95:B95"/>
    <mergeCell ref="A102:B102"/>
    <mergeCell ref="A101:B101"/>
    <mergeCell ref="A121:B121"/>
    <mergeCell ref="A118:B118"/>
    <mergeCell ref="G113:I113"/>
    <mergeCell ref="C109:F109"/>
    <mergeCell ref="G109:I109"/>
    <mergeCell ref="G112:I112"/>
    <mergeCell ref="C112:F112"/>
    <mergeCell ref="A112:B112"/>
    <mergeCell ref="A113:B113"/>
    <mergeCell ref="A116:B116"/>
    <mergeCell ref="G110:I110"/>
    <mergeCell ref="G111:I111"/>
    <mergeCell ref="A125:B125"/>
    <mergeCell ref="A107:B107"/>
    <mergeCell ref="A111:B111"/>
    <mergeCell ref="C130:K130"/>
    <mergeCell ref="A137:B137"/>
    <mergeCell ref="A132:B132"/>
    <mergeCell ref="A133:B133"/>
    <mergeCell ref="A131:B131"/>
    <mergeCell ref="A130:B130"/>
    <mergeCell ref="A135:B135"/>
    <mergeCell ref="C128:K128"/>
    <mergeCell ref="A128:B128"/>
    <mergeCell ref="C126:K126"/>
    <mergeCell ref="C127:K127"/>
    <mergeCell ref="C129:K129"/>
    <mergeCell ref="A129:B129"/>
  </mergeCells>
  <printOptions/>
  <pageMargins left="0.4724409448818898" right="0.4724409448818898" top="0.2362204724409449" bottom="0.4724409448818898" header="0" footer="0.31496062992125984"/>
  <pageSetup fitToHeight="2" horizontalDpi="600" verticalDpi="600" orientation="landscape" paperSize="9" scale="88" r:id="rId2"/>
  <headerFooter alignWithMargins="0">
    <oddFooter>&amp;C&amp;7Form. 30 &amp;R&amp;7&amp;P von &amp;N</oddFooter>
  </headerFooter>
  <rowBreaks count="1" manualBreakCount="1">
    <brk id="68" max="19" man="1"/>
  </rowBreaks>
  <drawing r:id="rId1"/>
</worksheet>
</file>

<file path=xl/worksheets/sheet13.xml><?xml version="1.0" encoding="utf-8"?>
<worksheet xmlns="http://schemas.openxmlformats.org/spreadsheetml/2006/main" xmlns:r="http://schemas.openxmlformats.org/officeDocument/2006/relationships">
  <sheetPr>
    <tabColor theme="8" tint="0.39998000860214233"/>
  </sheetPr>
  <dimension ref="A5:AC133"/>
  <sheetViews>
    <sheetView showGridLines="0" showZeros="0" zoomScale="115" zoomScaleNormal="115" zoomScaleSheetLayoutView="100" zoomScalePageLayoutView="0" workbookViewId="0" topLeftCell="A1">
      <selection activeCell="I82" sqref="I82"/>
    </sheetView>
  </sheetViews>
  <sheetFormatPr defaultColWidth="11.421875" defaultRowHeight="11.25" customHeight="1"/>
  <cols>
    <col min="1" max="1" width="2.8515625" style="672" customWidth="1"/>
    <col min="2" max="2" width="2.28125" style="672" customWidth="1"/>
    <col min="3" max="3" width="7.7109375" style="672" customWidth="1"/>
    <col min="4" max="5" width="3.7109375" style="672" customWidth="1"/>
    <col min="6" max="6" width="8.7109375" style="2" customWidth="1"/>
    <col min="7" max="7" width="17.28125" style="10" customWidth="1"/>
    <col min="8" max="8" width="3.7109375" style="10" customWidth="1"/>
    <col min="9" max="10" width="8.8515625" style="672" customWidth="1"/>
    <col min="11" max="12" width="8.8515625" style="0" customWidth="1"/>
    <col min="13" max="19" width="8.8515625" style="672" customWidth="1"/>
    <col min="20" max="20" width="8.8515625" style="0" customWidth="1"/>
    <col min="21" max="22" width="7.7109375" style="0" customWidth="1"/>
    <col min="23" max="24" width="9.421875" style="0" customWidth="1"/>
    <col min="25" max="27" width="10.8515625" style="0" customWidth="1"/>
    <col min="28" max="29" width="11.421875" style="467" customWidth="1"/>
    <col min="30" max="16384" width="11.421875" style="672" customWidth="1"/>
  </cols>
  <sheetData>
    <row r="1" ht="12.75"/>
    <row r="2" ht="12.75"/>
    <row r="3" ht="12.75"/>
    <row r="4" ht="12.75"/>
    <row r="5" spans="7:19" ht="7.5" customHeight="1">
      <c r="G5" s="3"/>
      <c r="H5" s="4"/>
      <c r="I5" s="5"/>
      <c r="J5" s="5"/>
      <c r="R5" s="7"/>
      <c r="S5" s="7"/>
    </row>
    <row r="6" spans="1:29" ht="11.25" customHeight="1">
      <c r="A6" s="604" t="s">
        <v>218</v>
      </c>
      <c r="E6" s="5"/>
      <c r="G6" s="3"/>
      <c r="H6" s="4"/>
      <c r="I6" s="5"/>
      <c r="J6" s="6"/>
      <c r="K6" s="5"/>
      <c r="L6" s="6"/>
      <c r="M6" s="6"/>
      <c r="N6" s="5"/>
      <c r="O6" s="45"/>
      <c r="P6" s="7"/>
      <c r="Q6" s="7"/>
      <c r="R6" s="7"/>
      <c r="S6" s="7"/>
      <c r="T6" s="672"/>
      <c r="U6" s="672"/>
      <c r="V6" s="672"/>
      <c r="W6" s="672"/>
      <c r="X6" s="672"/>
      <c r="Y6" s="672"/>
      <c r="Z6" s="672"/>
      <c r="AA6" s="672"/>
      <c r="AB6" s="672"/>
      <c r="AC6" s="672"/>
    </row>
    <row r="7" spans="7:19" ht="3" customHeight="1">
      <c r="G7" s="3"/>
      <c r="H7" s="4"/>
      <c r="I7" s="5"/>
      <c r="J7" s="5"/>
      <c r="R7" s="7"/>
      <c r="S7" s="7"/>
    </row>
    <row r="8" spans="7:19" ht="3" customHeight="1">
      <c r="G8" s="3"/>
      <c r="H8" s="4"/>
      <c r="I8" s="5"/>
      <c r="J8" s="5"/>
      <c r="R8" s="7"/>
      <c r="S8" s="7"/>
    </row>
    <row r="9" spans="7:19" ht="11.25" customHeight="1">
      <c r="G9" s="3"/>
      <c r="H9" s="4"/>
      <c r="I9" s="5"/>
      <c r="J9" s="5"/>
      <c r="R9" s="7"/>
      <c r="S9" s="7"/>
    </row>
    <row r="10" spans="1:20" ht="12.75" customHeight="1">
      <c r="A10" s="754">
        <f>'kernobstsaft 20 (NUR LA)'!A9:E9</f>
        <v>0</v>
      </c>
      <c r="B10" s="755"/>
      <c r="C10" s="755"/>
      <c r="D10" s="755"/>
      <c r="E10" s="755"/>
      <c r="F10" s="755"/>
      <c r="G10" s="756"/>
      <c r="H10" s="377"/>
      <c r="I10" s="378" t="s">
        <v>230</v>
      </c>
      <c r="J10" s="378"/>
      <c r="K10" s="331"/>
      <c r="L10" s="331"/>
      <c r="M10" s="140"/>
      <c r="N10" s="140"/>
      <c r="O10" s="140"/>
      <c r="P10" s="140"/>
      <c r="Q10" s="140"/>
      <c r="R10" s="379"/>
      <c r="S10" s="379"/>
      <c r="T10" s="331"/>
    </row>
    <row r="11" spans="1:20" ht="11.25" customHeight="1">
      <c r="A11" s="757">
        <f>'kernobstsaft 20 (NUR LA)'!A10:E10</f>
        <v>0</v>
      </c>
      <c r="B11" s="758"/>
      <c r="C11" s="758"/>
      <c r="D11" s="758"/>
      <c r="E11" s="758"/>
      <c r="F11" s="758"/>
      <c r="G11" s="759"/>
      <c r="H11" s="377"/>
      <c r="I11" s="380"/>
      <c r="J11" s="380"/>
      <c r="K11" s="331"/>
      <c r="L11" s="331"/>
      <c r="M11" s="140"/>
      <c r="N11" s="140"/>
      <c r="O11" s="140"/>
      <c r="P11" s="140"/>
      <c r="Q11" s="140"/>
      <c r="R11" s="379"/>
      <c r="S11" s="379"/>
      <c r="T11" s="331"/>
    </row>
    <row r="12" spans="1:20" ht="11.25" customHeight="1">
      <c r="A12" s="757">
        <f>'kernobstsaft 20 (NUR LA)'!A11:E11</f>
        <v>0</v>
      </c>
      <c r="B12" s="758"/>
      <c r="C12" s="758"/>
      <c r="D12" s="758"/>
      <c r="E12" s="758"/>
      <c r="F12" s="758"/>
      <c r="G12" s="759"/>
      <c r="H12" s="142"/>
      <c r="I12" s="381" t="s">
        <v>0</v>
      </c>
      <c r="J12" s="381"/>
      <c r="K12" s="331"/>
      <c r="L12" s="331"/>
      <c r="M12" s="140"/>
      <c r="N12" s="140"/>
      <c r="O12" s="140"/>
      <c r="P12" s="140"/>
      <c r="Q12" s="140"/>
      <c r="R12" s="140"/>
      <c r="S12" s="140"/>
      <c r="T12" s="331"/>
    </row>
    <row r="13" spans="1:20" ht="11.25" customHeight="1">
      <c r="A13" s="757">
        <f>'kernobstsaft 20 (NUR LA)'!A12:E12</f>
        <v>0</v>
      </c>
      <c r="B13" s="758"/>
      <c r="C13" s="758"/>
      <c r="D13" s="758"/>
      <c r="E13" s="758"/>
      <c r="F13" s="758"/>
      <c r="G13" s="759"/>
      <c r="H13" s="142"/>
      <c r="I13" s="140"/>
      <c r="J13" s="140"/>
      <c r="K13" s="331"/>
      <c r="L13" s="331"/>
      <c r="M13" s="140"/>
      <c r="N13" s="140"/>
      <c r="O13" s="140"/>
      <c r="P13" s="140"/>
      <c r="Q13" s="140"/>
      <c r="R13" s="140"/>
      <c r="S13" s="140"/>
      <c r="T13" s="331"/>
    </row>
    <row r="14" spans="1:20" ht="11.25" customHeight="1">
      <c r="A14" s="757">
        <f>'kernobstsaft 20 (NUR LA)'!A13:E13</f>
        <v>0</v>
      </c>
      <c r="B14" s="758"/>
      <c r="C14" s="758"/>
      <c r="D14" s="758"/>
      <c r="E14" s="758"/>
      <c r="F14" s="758"/>
      <c r="G14" s="759"/>
      <c r="H14" s="142"/>
      <c r="J14" s="140"/>
      <c r="K14" s="331"/>
      <c r="L14" s="423"/>
      <c r="M14" s="140"/>
      <c r="N14" s="140"/>
      <c r="O14" s="140"/>
      <c r="P14" s="140"/>
      <c r="Q14" s="140"/>
      <c r="R14" s="140"/>
      <c r="S14" s="140"/>
      <c r="T14" s="331"/>
    </row>
    <row r="15" spans="1:20" ht="11.25" customHeight="1">
      <c r="A15" s="714" t="s">
        <v>106</v>
      </c>
      <c r="B15" s="715"/>
      <c r="C15" s="715"/>
      <c r="D15" s="715"/>
      <c r="E15" s="715"/>
      <c r="F15" s="715"/>
      <c r="G15" s="716"/>
      <c r="H15" s="142"/>
      <c r="I15" s="691">
        <v>2023</v>
      </c>
      <c r="J15" s="382"/>
      <c r="K15" s="331"/>
      <c r="L15" s="382"/>
      <c r="M15" s="140"/>
      <c r="N15" s="140"/>
      <c r="O15" s="140"/>
      <c r="P15" s="140"/>
      <c r="Q15" s="140"/>
      <c r="R15" s="140"/>
      <c r="S15" s="140"/>
      <c r="T15" s="331"/>
    </row>
    <row r="16" spans="1:20" ht="3" customHeight="1">
      <c r="A16" s="140"/>
      <c r="B16" s="140"/>
      <c r="C16" s="41"/>
      <c r="D16" s="140"/>
      <c r="E16" s="140"/>
      <c r="F16" s="141"/>
      <c r="G16" s="142"/>
      <c r="H16" s="142"/>
      <c r="I16" s="140"/>
      <c r="J16" s="140"/>
      <c r="K16" s="331"/>
      <c r="L16" s="331"/>
      <c r="M16" s="140"/>
      <c r="N16" s="140"/>
      <c r="O16" s="140"/>
      <c r="P16" s="140"/>
      <c r="Q16" s="140"/>
      <c r="R16" s="332"/>
      <c r="S16" s="140"/>
      <c r="T16" s="331"/>
    </row>
    <row r="17" spans="1:20" ht="11.25" customHeight="1">
      <c r="A17" s="143" t="s">
        <v>1</v>
      </c>
      <c r="B17" s="146"/>
      <c r="C17" s="146"/>
      <c r="D17" s="146"/>
      <c r="E17" s="146"/>
      <c r="F17" s="333"/>
      <c r="G17" s="148"/>
      <c r="H17" s="149"/>
      <c r="I17" s="790" t="s">
        <v>86</v>
      </c>
      <c r="J17" s="792"/>
      <c r="K17" s="792"/>
      <c r="L17" s="791"/>
      <c r="M17" s="790" t="s">
        <v>87</v>
      </c>
      <c r="N17" s="792"/>
      <c r="O17" s="792"/>
      <c r="P17" s="791"/>
      <c r="Q17" s="790" t="s">
        <v>88</v>
      </c>
      <c r="R17" s="792"/>
      <c r="S17" s="792"/>
      <c r="T17" s="791"/>
    </row>
    <row r="18" spans="1:20" ht="11.25" customHeight="1">
      <c r="A18" s="156"/>
      <c r="B18" s="646"/>
      <c r="C18" s="646"/>
      <c r="D18" s="646"/>
      <c r="E18" s="646"/>
      <c r="F18" s="15"/>
      <c r="G18" s="160"/>
      <c r="H18" s="17"/>
      <c r="I18" s="186" t="s">
        <v>58</v>
      </c>
      <c r="J18" s="164"/>
      <c r="K18" s="186" t="s">
        <v>59</v>
      </c>
      <c r="L18" s="493"/>
      <c r="M18" s="186" t="s">
        <v>58</v>
      </c>
      <c r="N18" s="164"/>
      <c r="O18" s="186" t="s">
        <v>59</v>
      </c>
      <c r="P18" s="164"/>
      <c r="Q18" s="186" t="s">
        <v>58</v>
      </c>
      <c r="R18" s="164"/>
      <c r="S18" s="186" t="s">
        <v>59</v>
      </c>
      <c r="T18" s="180"/>
    </row>
    <row r="19" spans="1:20" ht="11.25" customHeight="1">
      <c r="A19" s="181"/>
      <c r="B19" s="182"/>
      <c r="C19" s="182"/>
      <c r="D19" s="182"/>
      <c r="E19" s="182"/>
      <c r="F19" s="183"/>
      <c r="G19" s="184"/>
      <c r="H19" s="185"/>
      <c r="I19" s="186" t="s">
        <v>89</v>
      </c>
      <c r="J19" s="186"/>
      <c r="K19" s="494"/>
      <c r="L19" s="494"/>
      <c r="M19" s="168"/>
      <c r="N19" s="168"/>
      <c r="O19" s="168"/>
      <c r="P19" s="168"/>
      <c r="Q19" s="168"/>
      <c r="R19" s="168"/>
      <c r="S19" s="178"/>
      <c r="T19" s="493"/>
    </row>
    <row r="20" spans="1:29" s="71" customFormat="1" ht="11.25" customHeight="1">
      <c r="A20" s="694" t="s">
        <v>187</v>
      </c>
      <c r="B20" s="646"/>
      <c r="C20" s="646"/>
      <c r="D20" s="646"/>
      <c r="E20" s="646"/>
      <c r="F20" s="15"/>
      <c r="G20" s="470"/>
      <c r="H20" s="670"/>
      <c r="I20" s="491">
        <v>1</v>
      </c>
      <c r="J20" s="490"/>
      <c r="K20" s="491">
        <v>2</v>
      </c>
      <c r="L20" s="490"/>
      <c r="M20" s="491">
        <v>3</v>
      </c>
      <c r="N20" s="490"/>
      <c r="O20" s="491">
        <v>4</v>
      </c>
      <c r="P20" s="490"/>
      <c r="Q20" s="491">
        <v>5</v>
      </c>
      <c r="R20" s="490"/>
      <c r="S20" s="491">
        <v>6</v>
      </c>
      <c r="T20" s="490"/>
      <c r="U20"/>
      <c r="V20"/>
      <c r="W20"/>
      <c r="X20"/>
      <c r="Y20"/>
      <c r="Z20"/>
      <c r="AA20"/>
      <c r="AB20" s="468"/>
      <c r="AC20" s="468"/>
    </row>
    <row r="21" spans="1:20" ht="3" customHeight="1">
      <c r="A21" s="695"/>
      <c r="B21" s="646"/>
      <c r="C21" s="646"/>
      <c r="D21" s="646"/>
      <c r="E21" s="646"/>
      <c r="F21" s="15"/>
      <c r="G21" s="16"/>
      <c r="H21" s="17"/>
      <c r="I21" s="19"/>
      <c r="J21" s="18"/>
      <c r="K21" s="72"/>
      <c r="L21" s="72"/>
      <c r="M21" s="21"/>
      <c r="N21" s="20"/>
      <c r="O21" s="72"/>
      <c r="P21" s="20"/>
      <c r="Q21" s="72"/>
      <c r="R21" s="20"/>
      <c r="S21" s="72"/>
      <c r="T21" s="20"/>
    </row>
    <row r="22" spans="1:20" ht="11.25" customHeight="1">
      <c r="A22" s="695"/>
      <c r="B22" s="646" t="s">
        <v>4</v>
      </c>
      <c r="C22" s="336"/>
      <c r="D22" s="646"/>
      <c r="E22" s="646"/>
      <c r="F22" s="15"/>
      <c r="G22" s="16"/>
      <c r="H22" s="17">
        <v>300</v>
      </c>
      <c r="I22" s="355">
        <v>0</v>
      </c>
      <c r="J22" s="73"/>
      <c r="K22" s="356"/>
      <c r="L22" s="90"/>
      <c r="M22" s="355"/>
      <c r="N22" s="73"/>
      <c r="O22" s="357"/>
      <c r="P22" s="73"/>
      <c r="Q22" s="357"/>
      <c r="R22" s="73"/>
      <c r="S22" s="357"/>
      <c r="T22" s="82"/>
    </row>
    <row r="23" spans="1:20" ht="3" customHeight="1">
      <c r="A23" s="695"/>
      <c r="B23" s="646"/>
      <c r="C23" s="336"/>
      <c r="D23" s="646"/>
      <c r="E23" s="646"/>
      <c r="F23" s="15"/>
      <c r="G23" s="124"/>
      <c r="H23" s="663"/>
      <c r="I23" s="75">
        <v>0</v>
      </c>
      <c r="J23" s="76"/>
      <c r="K23" s="77"/>
      <c r="L23" s="77"/>
      <c r="M23" s="78"/>
      <c r="N23" s="79"/>
      <c r="O23" s="80"/>
      <c r="P23" s="79"/>
      <c r="Q23" s="80"/>
      <c r="R23" s="79"/>
      <c r="S23" s="80"/>
      <c r="T23" s="81"/>
    </row>
    <row r="24" spans="1:20" ht="11.25" customHeight="1">
      <c r="A24" s="695"/>
      <c r="B24" s="646" t="s">
        <v>90</v>
      </c>
      <c r="C24" s="336"/>
      <c r="D24" s="646"/>
      <c r="E24" s="646"/>
      <c r="F24" s="15"/>
      <c r="G24" s="124"/>
      <c r="H24" s="663">
        <v>301</v>
      </c>
      <c r="I24" s="358">
        <v>0</v>
      </c>
      <c r="J24" s="74"/>
      <c r="K24" s="356"/>
      <c r="L24" s="90"/>
      <c r="M24" s="359"/>
      <c r="N24" s="79"/>
      <c r="O24" s="357"/>
      <c r="P24" s="73"/>
      <c r="Q24" s="365"/>
      <c r="R24" s="79"/>
      <c r="S24" s="366"/>
      <c r="T24" s="82"/>
    </row>
    <row r="25" spans="1:20" ht="3" customHeight="1">
      <c r="A25" s="695"/>
      <c r="B25" s="646"/>
      <c r="C25" s="646"/>
      <c r="D25" s="645"/>
      <c r="E25" s="645"/>
      <c r="F25" s="15"/>
      <c r="G25" s="124"/>
      <c r="H25" s="663"/>
      <c r="I25" s="83"/>
      <c r="J25" s="74"/>
      <c r="K25" s="84"/>
      <c r="L25" s="90"/>
      <c r="M25" s="83"/>
      <c r="N25" s="79"/>
      <c r="O25" s="83"/>
      <c r="P25" s="73"/>
      <c r="Q25" s="83"/>
      <c r="R25" s="79"/>
      <c r="S25" s="84"/>
      <c r="T25" s="82"/>
    </row>
    <row r="26" spans="1:20" ht="3" customHeight="1">
      <c r="A26" s="695"/>
      <c r="B26" s="659"/>
      <c r="C26" s="646"/>
      <c r="D26" s="645"/>
      <c r="E26" s="645"/>
      <c r="F26" s="15"/>
      <c r="G26" s="337" t="s">
        <v>35</v>
      </c>
      <c r="H26" s="663">
        <v>304</v>
      </c>
      <c r="I26" s="85" t="s">
        <v>91</v>
      </c>
      <c r="J26" s="86" t="e">
        <f>SUM(I22+I24+#REF!)</f>
        <v>#REF!</v>
      </c>
      <c r="K26" s="87" t="s">
        <v>91</v>
      </c>
      <c r="L26" s="86" t="e">
        <f>SUM(K22+K24+#REF!)</f>
        <v>#REF!</v>
      </c>
      <c r="M26" s="85" t="s">
        <v>91</v>
      </c>
      <c r="N26" s="86" t="e">
        <f>SUM(M22+M24+#REF!)</f>
        <v>#REF!</v>
      </c>
      <c r="O26" s="85" t="s">
        <v>91</v>
      </c>
      <c r="P26" s="86" t="e">
        <f>SUM(O22+O24+#REF!)</f>
        <v>#REF!</v>
      </c>
      <c r="Q26" s="85" t="s">
        <v>91</v>
      </c>
      <c r="R26" s="86" t="e">
        <f>SUM(Q22+Q24+#REF!)</f>
        <v>#REF!</v>
      </c>
      <c r="S26" s="87" t="s">
        <v>91</v>
      </c>
      <c r="T26" s="86" t="e">
        <f>SUM(S22+S24+#REF!)</f>
        <v>#REF!</v>
      </c>
    </row>
    <row r="27" spans="1:20" ht="11.25" customHeight="1">
      <c r="A27" s="695"/>
      <c r="B27" s="659"/>
      <c r="C27" s="646"/>
      <c r="D27" s="645"/>
      <c r="E27" s="645"/>
      <c r="F27" s="15"/>
      <c r="G27" s="337" t="s">
        <v>35</v>
      </c>
      <c r="H27" s="663">
        <v>304</v>
      </c>
      <c r="I27" s="353" t="s">
        <v>166</v>
      </c>
      <c r="J27" s="506">
        <f>SUM(I22,I24)</f>
        <v>0</v>
      </c>
      <c r="K27" s="353">
        <f aca="true" t="shared" si="0" ref="K27:T27">SUM(J22,J24)</f>
        <v>0</v>
      </c>
      <c r="L27" s="506">
        <f t="shared" si="0"/>
        <v>0</v>
      </c>
      <c r="M27" s="353">
        <f t="shared" si="0"/>
        <v>0</v>
      </c>
      <c r="N27" s="506">
        <f t="shared" si="0"/>
        <v>0</v>
      </c>
      <c r="O27" s="353">
        <f t="shared" si="0"/>
        <v>0</v>
      </c>
      <c r="P27" s="506">
        <f t="shared" si="0"/>
        <v>0</v>
      </c>
      <c r="Q27" s="353">
        <f t="shared" si="0"/>
        <v>0</v>
      </c>
      <c r="R27" s="506">
        <f t="shared" si="0"/>
        <v>0</v>
      </c>
      <c r="S27" s="353">
        <f t="shared" si="0"/>
        <v>0</v>
      </c>
      <c r="T27" s="506">
        <f t="shared" si="0"/>
        <v>0</v>
      </c>
    </row>
    <row r="28" spans="1:20" ht="11.25" customHeight="1">
      <c r="A28" s="695"/>
      <c r="B28" s="646" t="s">
        <v>92</v>
      </c>
      <c r="C28" s="646"/>
      <c r="D28" s="645"/>
      <c r="E28" s="645"/>
      <c r="F28" s="15"/>
      <c r="G28" s="124"/>
      <c r="H28" s="663">
        <v>305</v>
      </c>
      <c r="I28" s="88"/>
      <c r="J28" s="360"/>
      <c r="K28" s="90"/>
      <c r="L28" s="356"/>
      <c r="M28" s="78"/>
      <c r="N28" s="361"/>
      <c r="O28" s="89"/>
      <c r="P28" s="361"/>
      <c r="Q28" s="89"/>
      <c r="R28" s="361">
        <v>0</v>
      </c>
      <c r="S28" s="80"/>
      <c r="T28" s="362">
        <v>0</v>
      </c>
    </row>
    <row r="29" spans="1:20" ht="3" customHeight="1">
      <c r="A29" s="695"/>
      <c r="B29" s="646"/>
      <c r="C29" s="646"/>
      <c r="D29" s="645"/>
      <c r="E29" s="645"/>
      <c r="F29" s="15"/>
      <c r="G29" s="124"/>
      <c r="H29" s="663"/>
      <c r="I29" s="88"/>
      <c r="J29" s="369"/>
      <c r="K29" s="363"/>
      <c r="L29" s="370"/>
      <c r="M29" s="364"/>
      <c r="N29" s="371"/>
      <c r="O29" s="365"/>
      <c r="P29" s="371"/>
      <c r="Q29" s="365"/>
      <c r="R29" s="371"/>
      <c r="S29" s="366"/>
      <c r="T29" s="370"/>
    </row>
    <row r="30" spans="1:20" ht="3" customHeight="1">
      <c r="A30" s="695"/>
      <c r="B30" s="646"/>
      <c r="C30" s="646"/>
      <c r="D30" s="645"/>
      <c r="E30" s="645"/>
      <c r="F30" s="15"/>
      <c r="G30" s="124"/>
      <c r="H30" s="663"/>
      <c r="I30" s="88"/>
      <c r="J30" s="74"/>
      <c r="K30" s="90"/>
      <c r="L30" s="90"/>
      <c r="M30" s="78"/>
      <c r="N30" s="79"/>
      <c r="O30" s="89"/>
      <c r="P30" s="73"/>
      <c r="Q30" s="89"/>
      <c r="R30" s="79"/>
      <c r="S30" s="80"/>
      <c r="T30" s="82"/>
    </row>
    <row r="31" spans="1:20" ht="11.25" customHeight="1">
      <c r="A31" s="695"/>
      <c r="B31" s="646"/>
      <c r="C31" s="646"/>
      <c r="D31" s="646"/>
      <c r="E31" s="646"/>
      <c r="F31" s="15"/>
      <c r="G31" s="337" t="s">
        <v>93</v>
      </c>
      <c r="H31" s="663">
        <v>306</v>
      </c>
      <c r="I31" s="88"/>
      <c r="J31" s="506">
        <f>SUM(J27+J28)</f>
        <v>0</v>
      </c>
      <c r="K31" s="88">
        <f aca="true" t="shared" si="1" ref="K31:T31">SUM(K27+K28)</f>
        <v>0</v>
      </c>
      <c r="L31" s="506">
        <f t="shared" si="1"/>
        <v>0</v>
      </c>
      <c r="M31" s="88">
        <f t="shared" si="1"/>
        <v>0</v>
      </c>
      <c r="N31" s="506">
        <f t="shared" si="1"/>
        <v>0</v>
      </c>
      <c r="O31" s="88">
        <f t="shared" si="1"/>
        <v>0</v>
      </c>
      <c r="P31" s="506">
        <f t="shared" si="1"/>
        <v>0</v>
      </c>
      <c r="Q31" s="88">
        <f t="shared" si="1"/>
        <v>0</v>
      </c>
      <c r="R31" s="506">
        <f t="shared" si="1"/>
        <v>0</v>
      </c>
      <c r="S31" s="88">
        <f t="shared" si="1"/>
        <v>0</v>
      </c>
      <c r="T31" s="506">
        <f t="shared" si="1"/>
        <v>0</v>
      </c>
    </row>
    <row r="32" spans="1:20" ht="3" customHeight="1">
      <c r="A32" s="696"/>
      <c r="B32" s="648"/>
      <c r="C32" s="182"/>
      <c r="D32" s="182"/>
      <c r="E32" s="182"/>
      <c r="F32" s="183"/>
      <c r="G32" s="338"/>
      <c r="H32" s="663"/>
      <c r="I32" s="103"/>
      <c r="J32" s="104"/>
      <c r="K32" s="77"/>
      <c r="L32" s="77"/>
      <c r="M32" s="91"/>
      <c r="N32" s="81"/>
      <c r="O32" s="77"/>
      <c r="P32" s="81"/>
      <c r="Q32" s="77"/>
      <c r="R32" s="81"/>
      <c r="S32" s="77"/>
      <c r="T32" s="81"/>
    </row>
    <row r="33" spans="1:20" ht="3" customHeight="1">
      <c r="A33" s="694" t="s">
        <v>188</v>
      </c>
      <c r="B33" s="659"/>
      <c r="C33" s="646"/>
      <c r="D33" s="646"/>
      <c r="E33" s="646"/>
      <c r="F33" s="15"/>
      <c r="G33" s="337"/>
      <c r="H33" s="663"/>
      <c r="I33" s="103"/>
      <c r="J33" s="104"/>
      <c r="K33" s="77"/>
      <c r="L33" s="77"/>
      <c r="M33" s="91"/>
      <c r="N33" s="81"/>
      <c r="O33" s="77"/>
      <c r="P33" s="81"/>
      <c r="Q33" s="77"/>
      <c r="R33" s="81"/>
      <c r="S33" s="77"/>
      <c r="T33" s="81"/>
    </row>
    <row r="34" spans="1:20" ht="11.25" customHeight="1">
      <c r="A34" s="695"/>
      <c r="B34" s="646" t="s">
        <v>7</v>
      </c>
      <c r="C34" s="646"/>
      <c r="D34" s="646"/>
      <c r="E34" s="645"/>
      <c r="F34" s="15"/>
      <c r="G34" s="124"/>
      <c r="H34" s="663"/>
      <c r="I34" s="88"/>
      <c r="J34" s="74"/>
      <c r="K34" s="77"/>
      <c r="L34" s="77"/>
      <c r="M34" s="105"/>
      <c r="N34" s="82"/>
      <c r="O34" s="77"/>
      <c r="P34" s="81"/>
      <c r="Q34" s="77"/>
      <c r="R34" s="82"/>
      <c r="S34" s="90"/>
      <c r="T34" s="81"/>
    </row>
    <row r="35" spans="1:20" ht="11.25" customHeight="1">
      <c r="A35" s="695"/>
      <c r="B35" s="655" t="s">
        <v>6</v>
      </c>
      <c r="C35" s="661" t="s">
        <v>190</v>
      </c>
      <c r="D35" s="336"/>
      <c r="E35" s="336"/>
      <c r="F35" s="189"/>
      <c r="G35" s="124"/>
      <c r="H35" s="663">
        <v>308</v>
      </c>
      <c r="I35" s="505"/>
      <c r="J35" s="74"/>
      <c r="K35" s="505"/>
      <c r="L35" s="77"/>
      <c r="M35" s="505"/>
      <c r="N35" s="82"/>
      <c r="O35" s="505"/>
      <c r="P35" s="81"/>
      <c r="Q35" s="455">
        <f>SUM(S102)</f>
        <v>0</v>
      </c>
      <c r="R35" s="82"/>
      <c r="S35" s="455">
        <f>SUM(T102)</f>
        <v>0</v>
      </c>
      <c r="T35" s="81"/>
    </row>
    <row r="36" spans="1:20" ht="11.25" customHeight="1">
      <c r="A36" s="695"/>
      <c r="B36" s="659" t="s">
        <v>8</v>
      </c>
      <c r="C36" s="661" t="s">
        <v>191</v>
      </c>
      <c r="D36" s="336"/>
      <c r="E36" s="336"/>
      <c r="F36" s="189"/>
      <c r="G36" s="124"/>
      <c r="H36" s="126">
        <v>309</v>
      </c>
      <c r="I36" s="505"/>
      <c r="J36" s="74"/>
      <c r="K36" s="505"/>
      <c r="L36" s="77"/>
      <c r="M36" s="505"/>
      <c r="N36" s="82"/>
      <c r="O36" s="505"/>
      <c r="P36" s="81"/>
      <c r="Q36" s="455">
        <f>SUM(S103)</f>
        <v>0</v>
      </c>
      <c r="R36" s="82"/>
      <c r="S36" s="455">
        <f>SUM(T103)</f>
        <v>0</v>
      </c>
      <c r="T36" s="81"/>
    </row>
    <row r="37" spans="1:20" ht="11.25" customHeight="1">
      <c r="A37" s="695"/>
      <c r="B37" s="339" t="s">
        <v>94</v>
      </c>
      <c r="C37" s="336"/>
      <c r="D37" s="646"/>
      <c r="E37" s="646"/>
      <c r="F37" s="15"/>
      <c r="G37" s="124"/>
      <c r="H37" s="663"/>
      <c r="I37" s="88"/>
      <c r="J37" s="74"/>
      <c r="K37" s="90"/>
      <c r="L37" s="77"/>
      <c r="M37" s="105"/>
      <c r="N37" s="82"/>
      <c r="O37" s="90"/>
      <c r="P37" s="81"/>
      <c r="Q37" s="90"/>
      <c r="R37" s="82"/>
      <c r="S37" s="90"/>
      <c r="T37" s="81"/>
    </row>
    <row r="38" spans="1:20" ht="11.25" customHeight="1">
      <c r="A38" s="695"/>
      <c r="B38" s="655" t="s">
        <v>6</v>
      </c>
      <c r="C38" s="339" t="s">
        <v>194</v>
      </c>
      <c r="D38" s="47"/>
      <c r="E38" s="47"/>
      <c r="F38" s="189"/>
      <c r="G38" s="124"/>
      <c r="H38" s="126">
        <v>311</v>
      </c>
      <c r="I38" s="507"/>
      <c r="J38" s="106"/>
      <c r="K38" s="507"/>
      <c r="L38" s="77"/>
      <c r="M38" s="507"/>
      <c r="N38" s="107"/>
      <c r="O38" s="507"/>
      <c r="P38" s="107"/>
      <c r="Q38" s="507">
        <f>SUM(S120)</f>
        <v>0</v>
      </c>
      <c r="R38" s="107"/>
      <c r="S38" s="507">
        <f>SUM(T120)</f>
        <v>0</v>
      </c>
      <c r="T38" s="81"/>
    </row>
    <row r="39" spans="1:20" ht="11.25" customHeight="1">
      <c r="A39" s="695"/>
      <c r="B39" s="659" t="s">
        <v>8</v>
      </c>
      <c r="C39" s="339" t="s">
        <v>195</v>
      </c>
      <c r="D39" s="646"/>
      <c r="E39" s="645"/>
      <c r="F39" s="15"/>
      <c r="G39" s="124"/>
      <c r="H39" s="126">
        <v>312</v>
      </c>
      <c r="I39" s="505"/>
      <c r="J39" s="74"/>
      <c r="K39" s="505"/>
      <c r="L39" s="77"/>
      <c r="M39" s="505"/>
      <c r="N39" s="82"/>
      <c r="O39" s="505"/>
      <c r="P39" s="81"/>
      <c r="Q39" s="505">
        <f>SUM(S121)</f>
        <v>0</v>
      </c>
      <c r="R39" s="82"/>
      <c r="S39" s="505">
        <f>SUM(T121)</f>
        <v>0</v>
      </c>
      <c r="T39" s="81"/>
    </row>
    <row r="40" spans="1:20" ht="11.25" customHeight="1">
      <c r="A40" s="695"/>
      <c r="B40" s="659" t="s">
        <v>8</v>
      </c>
      <c r="C40" s="646" t="s">
        <v>95</v>
      </c>
      <c r="D40" s="646"/>
      <c r="E40" s="646"/>
      <c r="F40" s="15"/>
      <c r="G40" s="124"/>
      <c r="H40" s="663">
        <v>313</v>
      </c>
      <c r="I40" s="358"/>
      <c r="J40" s="74"/>
      <c r="K40" s="358"/>
      <c r="L40" s="77"/>
      <c r="M40" s="358"/>
      <c r="N40" s="82"/>
      <c r="O40" s="358"/>
      <c r="P40" s="81"/>
      <c r="Q40" s="358">
        <v>0</v>
      </c>
      <c r="R40" s="82"/>
      <c r="S40" s="358">
        <v>0</v>
      </c>
      <c r="T40" s="81"/>
    </row>
    <row r="41" spans="1:20" ht="11.25" customHeight="1">
      <c r="A41" s="695"/>
      <c r="B41" s="659" t="s">
        <v>8</v>
      </c>
      <c r="C41" s="646" t="s">
        <v>96</v>
      </c>
      <c r="D41" s="47"/>
      <c r="E41" s="47"/>
      <c r="F41" s="189"/>
      <c r="G41" s="124"/>
      <c r="H41" s="126">
        <v>314</v>
      </c>
      <c r="I41" s="358"/>
      <c r="J41" s="74"/>
      <c r="K41" s="356"/>
      <c r="L41" s="77"/>
      <c r="M41" s="372"/>
      <c r="N41" s="82"/>
      <c r="O41" s="356"/>
      <c r="P41" s="81"/>
      <c r="Q41" s="356">
        <v>0</v>
      </c>
      <c r="R41" s="82"/>
      <c r="S41" s="356">
        <v>0</v>
      </c>
      <c r="T41" s="81"/>
    </row>
    <row r="42" spans="1:20" ht="11.25" customHeight="1">
      <c r="A42" s="695"/>
      <c r="B42" s="659" t="s">
        <v>8</v>
      </c>
      <c r="C42" s="646" t="s">
        <v>189</v>
      </c>
      <c r="D42" s="47"/>
      <c r="E42" s="47"/>
      <c r="F42" s="189"/>
      <c r="G42" s="124"/>
      <c r="H42" s="126">
        <v>315</v>
      </c>
      <c r="I42" s="505"/>
      <c r="J42" s="74"/>
      <c r="K42" s="505"/>
      <c r="L42" s="77"/>
      <c r="M42" s="505"/>
      <c r="N42" s="82"/>
      <c r="O42" s="505"/>
      <c r="P42" s="81"/>
      <c r="Q42" s="505">
        <f>SUM(S122)</f>
        <v>0</v>
      </c>
      <c r="R42" s="82"/>
      <c r="S42" s="505">
        <f>SUM(T122)</f>
        <v>0</v>
      </c>
      <c r="T42" s="81"/>
    </row>
    <row r="43" spans="1:20" ht="11.25" customHeight="1">
      <c r="A43" s="695"/>
      <c r="B43" s="659" t="s">
        <v>8</v>
      </c>
      <c r="C43" s="646" t="s">
        <v>97</v>
      </c>
      <c r="D43" s="47"/>
      <c r="E43" s="47"/>
      <c r="F43" s="189"/>
      <c r="G43" s="124"/>
      <c r="H43" s="126">
        <v>316</v>
      </c>
      <c r="I43" s="358"/>
      <c r="J43" s="74"/>
      <c r="K43" s="356"/>
      <c r="L43" s="77"/>
      <c r="M43" s="372"/>
      <c r="N43" s="82"/>
      <c r="O43" s="356"/>
      <c r="P43" s="81"/>
      <c r="Q43" s="363">
        <v>0</v>
      </c>
      <c r="R43" s="82"/>
      <c r="S43" s="363">
        <v>0</v>
      </c>
      <c r="T43" s="81"/>
    </row>
    <row r="44" spans="1:20" ht="11.25" customHeight="1">
      <c r="A44" s="695"/>
      <c r="B44" s="659" t="s">
        <v>8</v>
      </c>
      <c r="C44" s="646" t="s">
        <v>98</v>
      </c>
      <c r="D44" s="47"/>
      <c r="E44" s="47"/>
      <c r="F44" s="189"/>
      <c r="G44" s="124"/>
      <c r="H44" s="126">
        <v>317</v>
      </c>
      <c r="I44" s="358"/>
      <c r="J44" s="74"/>
      <c r="K44" s="356"/>
      <c r="L44" s="77"/>
      <c r="M44" s="372"/>
      <c r="N44" s="82"/>
      <c r="O44" s="356"/>
      <c r="P44" s="81"/>
      <c r="Q44" s="356">
        <v>0</v>
      </c>
      <c r="R44" s="82"/>
      <c r="S44" s="356">
        <v>0</v>
      </c>
      <c r="T44" s="81"/>
    </row>
    <row r="45" spans="1:20" ht="11.25" customHeight="1">
      <c r="A45" s="695"/>
      <c r="B45" s="659" t="s">
        <v>8</v>
      </c>
      <c r="C45" s="646" t="s">
        <v>9</v>
      </c>
      <c r="D45" s="252"/>
      <c r="E45" s="252"/>
      <c r="F45" s="189"/>
      <c r="G45" s="124"/>
      <c r="H45" s="663">
        <v>318</v>
      </c>
      <c r="I45" s="358"/>
      <c r="J45" s="74"/>
      <c r="K45" s="356"/>
      <c r="L45" s="77"/>
      <c r="M45" s="372"/>
      <c r="N45" s="82"/>
      <c r="O45" s="356"/>
      <c r="P45" s="81"/>
      <c r="Q45" s="356">
        <v>0</v>
      </c>
      <c r="R45" s="82"/>
      <c r="S45" s="356">
        <v>0</v>
      </c>
      <c r="T45" s="81"/>
    </row>
    <row r="46" spans="1:20" ht="11.25" customHeight="1">
      <c r="A46" s="695"/>
      <c r="B46" s="661" t="s">
        <v>99</v>
      </c>
      <c r="C46" s="659"/>
      <c r="D46" s="252"/>
      <c r="E46" s="252"/>
      <c r="F46" s="189"/>
      <c r="G46" s="124"/>
      <c r="H46" s="663"/>
      <c r="I46" s="88"/>
      <c r="J46" s="74"/>
      <c r="K46" s="90"/>
      <c r="L46" s="77"/>
      <c r="M46" s="105"/>
      <c r="N46" s="82"/>
      <c r="O46" s="90"/>
      <c r="P46" s="81"/>
      <c r="Q46" s="90"/>
      <c r="R46" s="82"/>
      <c r="S46" s="90"/>
      <c r="T46" s="81"/>
    </row>
    <row r="47" spans="1:20" ht="11.25" customHeight="1">
      <c r="A47" s="695"/>
      <c r="B47" s="655" t="s">
        <v>6</v>
      </c>
      <c r="C47" s="646" t="s">
        <v>100</v>
      </c>
      <c r="D47" s="252"/>
      <c r="E47" s="252"/>
      <c r="F47" s="189"/>
      <c r="G47" s="124"/>
      <c r="H47" s="663">
        <v>319</v>
      </c>
      <c r="I47" s="358">
        <v>0</v>
      </c>
      <c r="J47" s="74"/>
      <c r="K47" s="356">
        <v>0</v>
      </c>
      <c r="L47" s="77"/>
      <c r="M47" s="372">
        <v>0</v>
      </c>
      <c r="N47" s="82"/>
      <c r="O47" s="356">
        <v>0</v>
      </c>
      <c r="P47" s="81"/>
      <c r="Q47" s="356">
        <v>0</v>
      </c>
      <c r="R47" s="82"/>
      <c r="S47" s="356">
        <v>0</v>
      </c>
      <c r="T47" s="81"/>
    </row>
    <row r="48" spans="1:20" ht="11.25" customHeight="1">
      <c r="A48" s="695"/>
      <c r="B48" s="659" t="s">
        <v>8</v>
      </c>
      <c r="C48" s="646" t="s">
        <v>181</v>
      </c>
      <c r="D48" s="253"/>
      <c r="E48" s="253"/>
      <c r="F48" s="189"/>
      <c r="G48" s="124"/>
      <c r="H48" s="127">
        <v>320</v>
      </c>
      <c r="I48" s="373">
        <v>0</v>
      </c>
      <c r="J48" s="108"/>
      <c r="K48" s="356">
        <v>0</v>
      </c>
      <c r="L48" s="77"/>
      <c r="M48" s="372">
        <v>0</v>
      </c>
      <c r="N48" s="82"/>
      <c r="O48" s="356">
        <v>0</v>
      </c>
      <c r="P48" s="81"/>
      <c r="Q48" s="356">
        <v>0</v>
      </c>
      <c r="R48" s="82"/>
      <c r="S48" s="356">
        <v>0</v>
      </c>
      <c r="T48" s="81"/>
    </row>
    <row r="49" spans="1:20" ht="11.25" customHeight="1">
      <c r="A49" s="695"/>
      <c r="B49" s="659" t="s">
        <v>8</v>
      </c>
      <c r="C49" s="646" t="s">
        <v>101</v>
      </c>
      <c r="D49" s="252"/>
      <c r="E49" s="252"/>
      <c r="F49" s="189"/>
      <c r="G49" s="124"/>
      <c r="H49" s="663">
        <v>321</v>
      </c>
      <c r="I49" s="358">
        <v>0</v>
      </c>
      <c r="J49" s="74"/>
      <c r="K49" s="356">
        <v>0</v>
      </c>
      <c r="L49" s="77"/>
      <c r="M49" s="372">
        <v>0</v>
      </c>
      <c r="N49" s="82"/>
      <c r="O49" s="356">
        <v>0</v>
      </c>
      <c r="P49" s="81"/>
      <c r="Q49" s="356">
        <v>0</v>
      </c>
      <c r="R49" s="82"/>
      <c r="S49" s="356">
        <v>0</v>
      </c>
      <c r="T49" s="81"/>
    </row>
    <row r="50" spans="1:20" ht="11.25" customHeight="1">
      <c r="A50" s="695"/>
      <c r="B50" s="659" t="s">
        <v>8</v>
      </c>
      <c r="C50" s="646" t="s">
        <v>102</v>
      </c>
      <c r="D50" s="252"/>
      <c r="E50" s="252"/>
      <c r="F50" s="189"/>
      <c r="G50" s="124"/>
      <c r="H50" s="663">
        <v>322</v>
      </c>
      <c r="I50" s="358">
        <v>0</v>
      </c>
      <c r="J50" s="74"/>
      <c r="K50" s="356">
        <v>0</v>
      </c>
      <c r="L50" s="77"/>
      <c r="M50" s="372">
        <v>0</v>
      </c>
      <c r="N50" s="82"/>
      <c r="O50" s="356">
        <v>0</v>
      </c>
      <c r="P50" s="81"/>
      <c r="Q50" s="356">
        <v>0</v>
      </c>
      <c r="R50" s="82"/>
      <c r="S50" s="356">
        <v>0</v>
      </c>
      <c r="T50" s="81"/>
    </row>
    <row r="51" spans="1:20" ht="11.25" customHeight="1">
      <c r="A51" s="695"/>
      <c r="B51" s="659" t="s">
        <v>8</v>
      </c>
      <c r="C51" s="661" t="s">
        <v>103</v>
      </c>
      <c r="D51" s="252"/>
      <c r="E51" s="252"/>
      <c r="F51" s="189"/>
      <c r="G51" s="124"/>
      <c r="H51" s="663">
        <v>323</v>
      </c>
      <c r="I51" s="358">
        <v>0</v>
      </c>
      <c r="J51" s="74"/>
      <c r="K51" s="356">
        <v>0</v>
      </c>
      <c r="L51" s="77"/>
      <c r="M51" s="372">
        <v>0</v>
      </c>
      <c r="N51" s="82"/>
      <c r="O51" s="356">
        <v>0</v>
      </c>
      <c r="P51" s="81"/>
      <c r="Q51" s="363">
        <v>0</v>
      </c>
      <c r="R51" s="82"/>
      <c r="S51" s="363">
        <v>0</v>
      </c>
      <c r="T51" s="81"/>
    </row>
    <row r="52" spans="1:20" ht="3" customHeight="1">
      <c r="A52" s="695"/>
      <c r="B52" s="659"/>
      <c r="C52" s="657"/>
      <c r="D52" s="252"/>
      <c r="E52" s="252"/>
      <c r="F52" s="189"/>
      <c r="G52" s="124"/>
      <c r="H52" s="663"/>
      <c r="I52" s="83"/>
      <c r="J52" s="74"/>
      <c r="K52" s="84"/>
      <c r="L52" s="77"/>
      <c r="M52" s="83"/>
      <c r="N52" s="81"/>
      <c r="O52" s="83"/>
      <c r="P52" s="81"/>
      <c r="Q52" s="83"/>
      <c r="R52" s="81"/>
      <c r="S52" s="83"/>
      <c r="T52" s="81"/>
    </row>
    <row r="53" spans="1:20" ht="3" customHeight="1">
      <c r="A53" s="695"/>
      <c r="B53" s="659"/>
      <c r="C53" s="657"/>
      <c r="D53" s="252"/>
      <c r="E53" s="252"/>
      <c r="F53" s="189"/>
      <c r="G53" s="124"/>
      <c r="H53" s="663"/>
      <c r="I53" s="354"/>
      <c r="J53" s="74"/>
      <c r="K53" s="354"/>
      <c r="L53" s="77"/>
      <c r="M53" s="354"/>
      <c r="N53" s="81"/>
      <c r="O53" s="354"/>
      <c r="P53" s="81"/>
      <c r="Q53" s="354"/>
      <c r="R53" s="81"/>
      <c r="S53" s="354"/>
      <c r="T53" s="81"/>
    </row>
    <row r="54" spans="1:20" ht="11.25" customHeight="1">
      <c r="A54" s="695"/>
      <c r="B54" s="661"/>
      <c r="C54" s="646"/>
      <c r="D54" s="651"/>
      <c r="E54" s="47"/>
      <c r="F54" s="189"/>
      <c r="G54" s="337" t="s">
        <v>168</v>
      </c>
      <c r="H54" s="663">
        <v>325</v>
      </c>
      <c r="I54" s="353" t="s">
        <v>166</v>
      </c>
      <c r="J54" s="506">
        <f>SUM(I35:I36:I38:I45:I47:I51)</f>
        <v>0</v>
      </c>
      <c r="K54" s="353" t="s">
        <v>166</v>
      </c>
      <c r="L54" s="506">
        <f>SUM(K35:K36:K38:K45:K47:K51)</f>
        <v>0</v>
      </c>
      <c r="M54" s="353" t="s">
        <v>166</v>
      </c>
      <c r="N54" s="506">
        <f>SUM(M35:M36:M38:M45:M47:M51)</f>
        <v>0</v>
      </c>
      <c r="O54" s="353" t="s">
        <v>166</v>
      </c>
      <c r="P54" s="506">
        <f>SUM(O35:O36:O38:O45:O47:O51)</f>
        <v>0</v>
      </c>
      <c r="Q54" s="353" t="s">
        <v>166</v>
      </c>
      <c r="R54" s="506">
        <f>SUM(Q35:Q36:Q38:Q45:Q47:Q51)</f>
        <v>0</v>
      </c>
      <c r="S54" s="353" t="s">
        <v>166</v>
      </c>
      <c r="T54" s="506">
        <f>SUM(S35:S36:S38:S45:S47:S51)</f>
        <v>0</v>
      </c>
    </row>
    <row r="55" spans="1:20" ht="3" customHeight="1">
      <c r="A55" s="696"/>
      <c r="B55" s="653"/>
      <c r="C55" s="340"/>
      <c r="D55" s="340"/>
      <c r="E55" s="340"/>
      <c r="F55" s="183"/>
      <c r="G55" s="130"/>
      <c r="H55" s="128"/>
      <c r="I55" s="75"/>
      <c r="J55" s="76"/>
      <c r="K55" s="77"/>
      <c r="L55" s="77"/>
      <c r="M55" s="91"/>
      <c r="N55" s="81"/>
      <c r="O55" s="91"/>
      <c r="P55" s="81"/>
      <c r="Q55" s="77"/>
      <c r="R55" s="81"/>
      <c r="S55" s="77"/>
      <c r="T55" s="81"/>
    </row>
    <row r="56" spans="1:29" s="650" customFormat="1" ht="3" customHeight="1">
      <c r="A56" s="694" t="s">
        <v>10</v>
      </c>
      <c r="B56" s="666"/>
      <c r="C56" s="666"/>
      <c r="D56" s="666"/>
      <c r="E56" s="666"/>
      <c r="F56" s="666"/>
      <c r="G56" s="124"/>
      <c r="H56" s="663"/>
      <c r="I56" s="88"/>
      <c r="J56" s="74"/>
      <c r="K56" s="77"/>
      <c r="L56" s="77"/>
      <c r="M56" s="91"/>
      <c r="N56" s="81"/>
      <c r="O56" s="77"/>
      <c r="P56" s="81"/>
      <c r="Q56" s="77"/>
      <c r="R56" s="81"/>
      <c r="S56" s="77"/>
      <c r="T56" s="81"/>
      <c r="U56"/>
      <c r="V56"/>
      <c r="W56"/>
      <c r="X56"/>
      <c r="Y56"/>
      <c r="Z56"/>
      <c r="AA56"/>
      <c r="AB56" s="36"/>
      <c r="AC56" s="36"/>
    </row>
    <row r="57" spans="1:29" s="650" customFormat="1" ht="11.25" customHeight="1">
      <c r="A57" s="695"/>
      <c r="B57" s="342" t="s">
        <v>11</v>
      </c>
      <c r="C57" s="666"/>
      <c r="D57" s="666"/>
      <c r="E57" s="666"/>
      <c r="F57" s="666"/>
      <c r="G57" s="343"/>
      <c r="H57" s="663">
        <v>326</v>
      </c>
      <c r="I57" s="92"/>
      <c r="J57" s="508">
        <f>SUM(J31-J54)</f>
        <v>0</v>
      </c>
      <c r="K57" s="109"/>
      <c r="L57" s="508">
        <f>SUM(L31-L54)</f>
        <v>0</v>
      </c>
      <c r="M57" s="91"/>
      <c r="N57" s="508">
        <f>SUM(N31-N54)</f>
        <v>0</v>
      </c>
      <c r="O57" s="109"/>
      <c r="P57" s="508">
        <f>SUM(P31-P54)</f>
        <v>0</v>
      </c>
      <c r="Q57" s="109"/>
      <c r="R57" s="508">
        <f>SUM(R31-R54)</f>
        <v>0</v>
      </c>
      <c r="S57" s="77"/>
      <c r="T57" s="508">
        <f>SUM(T31-T54)</f>
        <v>0</v>
      </c>
      <c r="U57"/>
      <c r="V57"/>
      <c r="W57"/>
      <c r="X57"/>
      <c r="Y57"/>
      <c r="Z57"/>
      <c r="AA57"/>
      <c r="AB57" s="36"/>
      <c r="AC57" s="36"/>
    </row>
    <row r="58" spans="1:29" s="650" customFormat="1" ht="11.25" customHeight="1">
      <c r="A58" s="695"/>
      <c r="B58" s="661" t="s">
        <v>104</v>
      </c>
      <c r="C58" s="661"/>
      <c r="D58" s="35"/>
      <c r="E58" s="35"/>
      <c r="F58" s="344"/>
      <c r="G58" s="124"/>
      <c r="H58" s="663">
        <v>327</v>
      </c>
      <c r="I58" s="92"/>
      <c r="J58" s="374">
        <v>0</v>
      </c>
      <c r="K58" s="90"/>
      <c r="L58" s="356"/>
      <c r="M58" s="91"/>
      <c r="N58" s="374">
        <v>0</v>
      </c>
      <c r="O58" s="90"/>
      <c r="P58" s="362"/>
      <c r="Q58" s="90"/>
      <c r="R58" s="374">
        <v>0</v>
      </c>
      <c r="S58" s="77"/>
      <c r="T58" s="362">
        <v>0</v>
      </c>
      <c r="U58"/>
      <c r="V58"/>
      <c r="W58"/>
      <c r="X58"/>
      <c r="Y58"/>
      <c r="Z58"/>
      <c r="AA58"/>
      <c r="AB58" s="36"/>
      <c r="AC58" s="36"/>
    </row>
    <row r="59" spans="1:29" s="650" customFormat="1" ht="3" customHeight="1">
      <c r="A59" s="696"/>
      <c r="B59" s="653"/>
      <c r="C59" s="653"/>
      <c r="D59" s="138"/>
      <c r="E59" s="138"/>
      <c r="F59" s="139"/>
      <c r="G59" s="130"/>
      <c r="H59" s="131"/>
      <c r="I59" s="93"/>
      <c r="J59" s="94"/>
      <c r="K59" s="110"/>
      <c r="L59" s="110"/>
      <c r="M59" s="95"/>
      <c r="N59" s="94"/>
      <c r="O59" s="110"/>
      <c r="P59" s="111"/>
      <c r="Q59" s="110"/>
      <c r="R59" s="94"/>
      <c r="S59" s="96"/>
      <c r="T59" s="111"/>
      <c r="U59"/>
      <c r="V59"/>
      <c r="W59"/>
      <c r="X59"/>
      <c r="Y59"/>
      <c r="Z59"/>
      <c r="AA59"/>
      <c r="AB59" s="36"/>
      <c r="AC59" s="36"/>
    </row>
    <row r="60" spans="1:29" s="650" customFormat="1" ht="3" customHeight="1">
      <c r="A60" s="345"/>
      <c r="B60" s="661"/>
      <c r="C60" s="661"/>
      <c r="D60" s="35"/>
      <c r="E60" s="35"/>
      <c r="F60" s="344"/>
      <c r="G60" s="346"/>
      <c r="H60" s="662"/>
      <c r="I60" s="97"/>
      <c r="J60" s="97"/>
      <c r="K60" s="90"/>
      <c r="L60" s="90"/>
      <c r="M60" s="77"/>
      <c r="N60" s="77"/>
      <c r="O60" s="90"/>
      <c r="P60" s="90"/>
      <c r="Q60" s="90"/>
      <c r="R60" s="77"/>
      <c r="S60" s="77"/>
      <c r="T60" s="90"/>
      <c r="U60"/>
      <c r="V60"/>
      <c r="W60"/>
      <c r="X60"/>
      <c r="Y60"/>
      <c r="Z60"/>
      <c r="AA60"/>
      <c r="AB60" s="36"/>
      <c r="AC60" s="36"/>
    </row>
    <row r="61" spans="1:29" s="650" customFormat="1" ht="3" customHeight="1">
      <c r="A61" s="347"/>
      <c r="B61" s="665"/>
      <c r="C61" s="665"/>
      <c r="D61" s="348"/>
      <c r="E61" s="348"/>
      <c r="F61" s="349"/>
      <c r="G61" s="350"/>
      <c r="H61" s="351"/>
      <c r="I61" s="98"/>
      <c r="J61" s="98"/>
      <c r="K61" s="112"/>
      <c r="L61" s="112"/>
      <c r="M61" s="99"/>
      <c r="N61" s="99"/>
      <c r="O61" s="112"/>
      <c r="P61" s="112"/>
      <c r="Q61" s="112"/>
      <c r="R61" s="99"/>
      <c r="S61" s="99"/>
      <c r="T61" s="113"/>
      <c r="U61"/>
      <c r="V61"/>
      <c r="W61"/>
      <c r="X61"/>
      <c r="Y61"/>
      <c r="Z61"/>
      <c r="AA61"/>
      <c r="AB61" s="36"/>
      <c r="AC61" s="36"/>
    </row>
    <row r="62" spans="1:29" s="650" customFormat="1" ht="11.25" customHeight="1">
      <c r="A62" s="801" t="s">
        <v>105</v>
      </c>
      <c r="B62" s="802"/>
      <c r="C62" s="802"/>
      <c r="D62" s="802"/>
      <c r="E62" s="802"/>
      <c r="F62" s="802"/>
      <c r="G62" s="802"/>
      <c r="H62" s="469">
        <v>1.03</v>
      </c>
      <c r="I62" s="97"/>
      <c r="J62" s="375">
        <f>ROUND(J58+(L58/$H$62),0)</f>
        <v>0</v>
      </c>
      <c r="K62" s="90"/>
      <c r="L62" s="376">
        <f>ROUND(J58*$H$62+L58,0)</f>
        <v>0</v>
      </c>
      <c r="M62" s="77"/>
      <c r="N62" s="375">
        <f>ROUND(N58+(P58/$H$62),0)</f>
        <v>0</v>
      </c>
      <c r="O62" s="90"/>
      <c r="P62" s="376">
        <f>ROUND(N58*$H$62+P58,0)</f>
        <v>0</v>
      </c>
      <c r="Q62" s="90"/>
      <c r="R62" s="375">
        <f>ROUND(R58+(T58/$H$62),0)</f>
        <v>0</v>
      </c>
      <c r="S62" s="77"/>
      <c r="T62" s="384">
        <f>ROUND(R58*$H$62+T58,0)</f>
        <v>0</v>
      </c>
      <c r="U62"/>
      <c r="V62"/>
      <c r="W62"/>
      <c r="X62"/>
      <c r="Y62"/>
      <c r="Z62"/>
      <c r="AA62"/>
      <c r="AB62" s="36"/>
      <c r="AC62" s="36"/>
    </row>
    <row r="63" spans="1:29" s="650" customFormat="1" ht="3" customHeight="1">
      <c r="A63" s="803"/>
      <c r="B63" s="804"/>
      <c r="C63" s="804"/>
      <c r="D63" s="804"/>
      <c r="E63" s="804"/>
      <c r="F63" s="804"/>
      <c r="G63" s="804"/>
      <c r="H63" s="301"/>
      <c r="I63" s="100"/>
      <c r="J63" s="100"/>
      <c r="K63" s="96"/>
      <c r="L63" s="96"/>
      <c r="M63" s="96"/>
      <c r="N63" s="96"/>
      <c r="O63" s="96"/>
      <c r="P63" s="96"/>
      <c r="Q63" s="96"/>
      <c r="R63" s="96"/>
      <c r="S63" s="96"/>
      <c r="T63" s="101"/>
      <c r="U63"/>
      <c r="V63"/>
      <c r="W63"/>
      <c r="X63"/>
      <c r="Y63"/>
      <c r="Z63"/>
      <c r="AA63"/>
      <c r="AB63" s="36"/>
      <c r="AC63" s="36"/>
    </row>
    <row r="64" spans="1:29" s="650" customFormat="1" ht="11.25" customHeight="1">
      <c r="A64" s="661"/>
      <c r="B64" s="661"/>
      <c r="C64" s="661"/>
      <c r="D64" s="35"/>
      <c r="E64" s="35"/>
      <c r="F64" s="344"/>
      <c r="G64" s="346"/>
      <c r="H64" s="662"/>
      <c r="I64" s="97"/>
      <c r="J64" s="97"/>
      <c r="K64" s="77"/>
      <c r="L64" s="77"/>
      <c r="M64" s="77"/>
      <c r="N64" s="77"/>
      <c r="O64" s="77"/>
      <c r="P64" s="77"/>
      <c r="Q64" s="77"/>
      <c r="R64" s="77"/>
      <c r="S64" s="77"/>
      <c r="T64" s="77"/>
      <c r="U64"/>
      <c r="V64"/>
      <c r="W64"/>
      <c r="X64"/>
      <c r="Y64"/>
      <c r="Z64"/>
      <c r="AA64"/>
      <c r="AB64" s="36"/>
      <c r="AC64" s="36"/>
    </row>
    <row r="65" spans="1:29" s="650" customFormat="1" ht="11.25" customHeight="1">
      <c r="A65" s="661"/>
      <c r="B65" s="661"/>
      <c r="C65" s="661"/>
      <c r="D65" s="35"/>
      <c r="E65" s="36"/>
      <c r="F65" s="37"/>
      <c r="G65" s="38"/>
      <c r="H65" s="39"/>
      <c r="I65" s="97"/>
      <c r="J65" s="97"/>
      <c r="K65" s="77"/>
      <c r="L65" s="77"/>
      <c r="M65" s="77"/>
      <c r="N65" s="77"/>
      <c r="O65" s="77"/>
      <c r="P65" s="77"/>
      <c r="Q65" s="77"/>
      <c r="R65" s="77"/>
      <c r="S65" s="77"/>
      <c r="T65" s="77"/>
      <c r="U65"/>
      <c r="V65"/>
      <c r="W65"/>
      <c r="X65"/>
      <c r="Y65"/>
      <c r="Z65"/>
      <c r="AA65"/>
      <c r="AB65" s="36"/>
      <c r="AC65" s="36"/>
    </row>
    <row r="66" spans="1:29" s="650" customFormat="1" ht="11.25" customHeight="1">
      <c r="A66" s="655"/>
      <c r="B66" s="661"/>
      <c r="C66" s="661"/>
      <c r="D66" s="35"/>
      <c r="E66" s="36"/>
      <c r="F66" s="43"/>
      <c r="G66" s="38"/>
      <c r="H66" s="39"/>
      <c r="I66" s="97"/>
      <c r="J66" s="97"/>
      <c r="K66" s="77"/>
      <c r="L66" s="77"/>
      <c r="M66" s="77"/>
      <c r="N66" s="77"/>
      <c r="O66" s="77"/>
      <c r="P66" s="77"/>
      <c r="Q66" s="77"/>
      <c r="R66" s="77"/>
      <c r="S66" s="77"/>
      <c r="T66" s="77"/>
      <c r="U66"/>
      <c r="V66"/>
      <c r="W66"/>
      <c r="X66"/>
      <c r="Y66"/>
      <c r="Z66"/>
      <c r="AA66"/>
      <c r="AB66" s="36"/>
      <c r="AC66" s="36"/>
    </row>
    <row r="67" spans="1:29" s="650" customFormat="1" ht="11.25" customHeight="1">
      <c r="A67" s="672"/>
      <c r="B67" s="672"/>
      <c r="C67" s="672"/>
      <c r="D67" s="672"/>
      <c r="E67" s="672"/>
      <c r="F67" s="2"/>
      <c r="G67" s="3"/>
      <c r="H67" s="4"/>
      <c r="I67" s="5"/>
      <c r="J67" s="5"/>
      <c r="K67"/>
      <c r="L67"/>
      <c r="M67" s="672"/>
      <c r="N67" s="672"/>
      <c r="O67" s="672"/>
      <c r="P67" s="672"/>
      <c r="Q67" s="672"/>
      <c r="R67" s="7"/>
      <c r="S67" s="7"/>
      <c r="T67"/>
      <c r="U67"/>
      <c r="V67"/>
      <c r="W67"/>
      <c r="X67"/>
      <c r="Y67"/>
      <c r="Z67"/>
      <c r="AA67"/>
      <c r="AB67" s="36"/>
      <c r="AC67" s="36"/>
    </row>
    <row r="68" spans="7:19" ht="11.25" customHeight="1">
      <c r="G68" s="3"/>
      <c r="H68" s="4"/>
      <c r="I68" s="5"/>
      <c r="J68" s="5"/>
      <c r="R68" s="7"/>
      <c r="S68" s="7"/>
    </row>
    <row r="69" ht="12.75"/>
    <row r="70" ht="12.75"/>
    <row r="71" ht="12.75"/>
    <row r="72" ht="12.75"/>
    <row r="73" spans="1:29" ht="11.25" customHeight="1">
      <c r="A73" s="604" t="s">
        <v>220</v>
      </c>
      <c r="E73" s="5"/>
      <c r="G73" s="3"/>
      <c r="H73" s="4"/>
      <c r="I73" s="5"/>
      <c r="J73" s="6"/>
      <c r="K73" s="5"/>
      <c r="L73" s="6"/>
      <c r="M73" s="6"/>
      <c r="N73" s="5"/>
      <c r="O73" s="45"/>
      <c r="P73" s="7"/>
      <c r="Q73" s="7"/>
      <c r="R73" s="7"/>
      <c r="S73" s="7"/>
      <c r="T73" s="672"/>
      <c r="U73" s="672"/>
      <c r="V73" s="672"/>
      <c r="W73" s="672"/>
      <c r="X73" s="672"/>
      <c r="Y73" s="672"/>
      <c r="Z73" s="672"/>
      <c r="AA73" s="672"/>
      <c r="AB73" s="672"/>
      <c r="AC73" s="672"/>
    </row>
    <row r="74" spans="7:19" ht="3" customHeight="1">
      <c r="G74" s="3"/>
      <c r="H74" s="4"/>
      <c r="I74" s="5"/>
      <c r="J74" s="5"/>
      <c r="R74" s="7"/>
      <c r="S74" s="7"/>
    </row>
    <row r="75" spans="7:19" ht="3" customHeight="1">
      <c r="G75" s="3"/>
      <c r="H75" s="4"/>
      <c r="I75" s="5"/>
      <c r="J75" s="5"/>
      <c r="R75" s="7"/>
      <c r="S75" s="7"/>
    </row>
    <row r="76" spans="7:19" ht="7.5" customHeight="1">
      <c r="G76" s="3"/>
      <c r="H76" s="4"/>
      <c r="I76" s="5"/>
      <c r="J76" s="5"/>
      <c r="R76" s="7"/>
      <c r="S76" s="7"/>
    </row>
    <row r="77" spans="1:20" ht="12.75" customHeight="1">
      <c r="A77" s="754">
        <f>A10</f>
        <v>0</v>
      </c>
      <c r="B77" s="755"/>
      <c r="C77" s="755"/>
      <c r="D77" s="755"/>
      <c r="E77" s="755"/>
      <c r="F77" s="755"/>
      <c r="G77" s="756"/>
      <c r="H77" s="377"/>
      <c r="I77" s="378" t="s">
        <v>85</v>
      </c>
      <c r="J77" s="378"/>
      <c r="K77" s="331"/>
      <c r="L77" s="331"/>
      <c r="M77" s="140"/>
      <c r="N77" s="140"/>
      <c r="O77" s="140"/>
      <c r="P77" s="140"/>
      <c r="Q77" s="140"/>
      <c r="R77" s="379"/>
      <c r="S77" s="379"/>
      <c r="T77" s="331"/>
    </row>
    <row r="78" spans="1:20" ht="11.25" customHeight="1">
      <c r="A78" s="757">
        <f>A11</f>
        <v>0</v>
      </c>
      <c r="B78" s="758"/>
      <c r="C78" s="758"/>
      <c r="D78" s="758"/>
      <c r="E78" s="758"/>
      <c r="F78" s="758"/>
      <c r="G78" s="759"/>
      <c r="H78" s="377"/>
      <c r="I78" s="380"/>
      <c r="J78" s="380"/>
      <c r="K78" s="331"/>
      <c r="L78" s="331"/>
      <c r="M78" s="140"/>
      <c r="N78" s="140"/>
      <c r="O78" s="140"/>
      <c r="P78" s="140"/>
      <c r="Q78" s="140"/>
      <c r="R78" s="379"/>
      <c r="S78" s="379"/>
      <c r="T78" s="331"/>
    </row>
    <row r="79" spans="1:20" ht="11.25" customHeight="1">
      <c r="A79" s="757">
        <f>A12</f>
        <v>0</v>
      </c>
      <c r="B79" s="758"/>
      <c r="C79" s="758"/>
      <c r="D79" s="758"/>
      <c r="E79" s="758"/>
      <c r="F79" s="758"/>
      <c r="G79" s="759"/>
      <c r="H79" s="142"/>
      <c r="I79" s="489" t="s">
        <v>198</v>
      </c>
      <c r="J79" s="381"/>
      <c r="K79" s="331"/>
      <c r="L79" s="331"/>
      <c r="M79" s="140"/>
      <c r="N79" s="140"/>
      <c r="O79" s="140"/>
      <c r="P79" s="140"/>
      <c r="Q79" s="140"/>
      <c r="R79" s="140"/>
      <c r="S79" s="140"/>
      <c r="T79" s="331"/>
    </row>
    <row r="80" spans="1:20" ht="11.25" customHeight="1">
      <c r="A80" s="757">
        <f>A13</f>
        <v>0</v>
      </c>
      <c r="B80" s="758"/>
      <c r="C80" s="758"/>
      <c r="D80" s="758"/>
      <c r="E80" s="758"/>
      <c r="F80" s="758"/>
      <c r="G80" s="759"/>
      <c r="H80" s="142"/>
      <c r="I80" s="140"/>
      <c r="J80" s="140"/>
      <c r="K80" s="331"/>
      <c r="L80" s="331"/>
      <c r="M80" s="140"/>
      <c r="N80" s="140"/>
      <c r="O80" s="140"/>
      <c r="P80" s="140"/>
      <c r="Q80" s="140"/>
      <c r="R80" s="140"/>
      <c r="S80" s="140"/>
      <c r="T80" s="331"/>
    </row>
    <row r="81" spans="1:20" ht="11.25" customHeight="1">
      <c r="A81" s="757">
        <f>A14</f>
        <v>0</v>
      </c>
      <c r="B81" s="758"/>
      <c r="C81" s="758"/>
      <c r="D81" s="758"/>
      <c r="E81" s="758"/>
      <c r="F81" s="758"/>
      <c r="G81" s="759"/>
      <c r="H81" s="142"/>
      <c r="I81" s="140"/>
      <c r="J81" s="140"/>
      <c r="K81" s="331"/>
      <c r="L81" s="331"/>
      <c r="M81" s="140"/>
      <c r="N81" s="140"/>
      <c r="O81" s="140"/>
      <c r="P81" s="140"/>
      <c r="Q81" s="140"/>
      <c r="R81" s="140"/>
      <c r="S81" s="140"/>
      <c r="T81" s="331"/>
    </row>
    <row r="82" spans="1:19" ht="11.25" customHeight="1">
      <c r="A82" s="714" t="s">
        <v>106</v>
      </c>
      <c r="B82" s="715"/>
      <c r="C82" s="715"/>
      <c r="D82" s="715"/>
      <c r="E82" s="715"/>
      <c r="F82" s="715"/>
      <c r="G82" s="716"/>
      <c r="H82" s="142"/>
      <c r="I82" s="691">
        <f>I15</f>
        <v>2023</v>
      </c>
      <c r="J82" s="382"/>
      <c r="K82" s="331"/>
      <c r="L82" s="382"/>
      <c r="M82" s="140"/>
      <c r="N82" s="140"/>
      <c r="O82" s="140"/>
      <c r="P82" s="140"/>
      <c r="Q82" s="140"/>
      <c r="R82" s="140"/>
      <c r="S82" s="140"/>
    </row>
    <row r="83" spans="1:20" ht="3" customHeight="1">
      <c r="A83" s="140"/>
      <c r="B83" s="140"/>
      <c r="C83" s="41"/>
      <c r="D83" s="140"/>
      <c r="E83" s="140"/>
      <c r="F83" s="141"/>
      <c r="G83" s="142"/>
      <c r="H83" s="142"/>
      <c r="I83" s="140"/>
      <c r="J83" s="140"/>
      <c r="K83" s="331"/>
      <c r="L83" s="331"/>
      <c r="M83" s="140"/>
      <c r="N83" s="140"/>
      <c r="O83" s="140"/>
      <c r="P83" s="140"/>
      <c r="Q83" s="140"/>
      <c r="R83" s="332"/>
      <c r="S83" s="140"/>
      <c r="T83" s="331"/>
    </row>
    <row r="84" spans="1:20" ht="11.25" customHeight="1">
      <c r="A84" s="795" t="s">
        <v>214</v>
      </c>
      <c r="B84" s="796"/>
      <c r="C84" s="146" t="s">
        <v>172</v>
      </c>
      <c r="D84" s="146"/>
      <c r="E84" s="146"/>
      <c r="F84" s="333"/>
      <c r="G84" s="148"/>
      <c r="H84" s="385"/>
      <c r="I84" s="69"/>
      <c r="J84" s="69"/>
      <c r="K84" s="145"/>
      <c r="L84" s="145"/>
      <c r="M84" s="69"/>
      <c r="N84" s="69"/>
      <c r="O84" s="790" t="s">
        <v>171</v>
      </c>
      <c r="P84" s="791"/>
      <c r="Q84" s="790" t="s">
        <v>169</v>
      </c>
      <c r="R84" s="791"/>
      <c r="S84" s="792" t="s">
        <v>170</v>
      </c>
      <c r="T84" s="791"/>
    </row>
    <row r="85" spans="1:20" ht="11.25" customHeight="1">
      <c r="A85" s="797"/>
      <c r="B85" s="798"/>
      <c r="C85" s="646"/>
      <c r="D85" s="646"/>
      <c r="E85" s="646"/>
      <c r="F85" s="15"/>
      <c r="G85" s="160"/>
      <c r="H85" s="386"/>
      <c r="I85" s="41"/>
      <c r="J85" s="70"/>
      <c r="K85" s="413"/>
      <c r="L85" s="158"/>
      <c r="M85" s="41"/>
      <c r="N85" s="70"/>
      <c r="O85" s="174" t="s">
        <v>58</v>
      </c>
      <c r="P85" s="164" t="s">
        <v>59</v>
      </c>
      <c r="Q85" s="163" t="s">
        <v>58</v>
      </c>
      <c r="R85" s="174" t="s">
        <v>59</v>
      </c>
      <c r="S85" s="163" t="s">
        <v>58</v>
      </c>
      <c r="T85" s="174" t="s">
        <v>59</v>
      </c>
    </row>
    <row r="86" spans="1:20" ht="11.25" customHeight="1">
      <c r="A86" s="799"/>
      <c r="B86" s="800"/>
      <c r="C86" s="182"/>
      <c r="D86" s="182"/>
      <c r="E86" s="182"/>
      <c r="F86" s="183"/>
      <c r="G86" s="184"/>
      <c r="H86" s="387"/>
      <c r="I86" s="332"/>
      <c r="J86" s="211"/>
      <c r="K86" s="334"/>
      <c r="L86" s="334"/>
      <c r="M86" s="335"/>
      <c r="N86" s="157"/>
      <c r="O86" s="173" t="s">
        <v>89</v>
      </c>
      <c r="P86" s="169"/>
      <c r="Q86" s="168"/>
      <c r="R86" s="168"/>
      <c r="S86" s="178"/>
      <c r="T86" s="493"/>
    </row>
    <row r="87" spans="1:20" ht="11.25" customHeight="1">
      <c r="A87" s="793"/>
      <c r="B87" s="794"/>
      <c r="C87" s="646"/>
      <c r="D87" s="646"/>
      <c r="E87" s="646"/>
      <c r="F87" s="15"/>
      <c r="G87" s="414"/>
      <c r="H87" s="448"/>
      <c r="I87" s="69"/>
      <c r="J87" s="33"/>
      <c r="K87" s="69"/>
      <c r="L87" s="449"/>
      <c r="M87" s="69"/>
      <c r="N87" s="388"/>
      <c r="O87" s="492">
        <v>1</v>
      </c>
      <c r="P87" s="490">
        <v>2</v>
      </c>
      <c r="Q87" s="490">
        <v>3</v>
      </c>
      <c r="R87" s="490">
        <v>4</v>
      </c>
      <c r="S87" s="490">
        <v>5</v>
      </c>
      <c r="T87" s="490">
        <v>6</v>
      </c>
    </row>
    <row r="88" spans="1:20" ht="3" customHeight="1">
      <c r="A88" s="782"/>
      <c r="B88" s="783"/>
      <c r="C88" s="182"/>
      <c r="D88" s="182"/>
      <c r="E88" s="182"/>
      <c r="F88" s="183"/>
      <c r="G88" s="184"/>
      <c r="H88" s="387"/>
      <c r="I88" s="450"/>
      <c r="J88" s="450"/>
      <c r="K88" s="451"/>
      <c r="L88" s="451"/>
      <c r="M88" s="451"/>
      <c r="N88" s="451"/>
      <c r="O88" s="495"/>
      <c r="P88" s="496"/>
      <c r="Q88" s="495"/>
      <c r="R88" s="496"/>
      <c r="S88" s="495"/>
      <c r="T88" s="496"/>
    </row>
    <row r="89" spans="1:20" ht="3" customHeight="1">
      <c r="A89" s="785"/>
      <c r="B89" s="786"/>
      <c r="C89" s="664"/>
      <c r="D89" s="145"/>
      <c r="E89" s="145"/>
      <c r="F89" s="424"/>
      <c r="G89" s="350"/>
      <c r="H89" s="351"/>
      <c r="I89" s="425"/>
      <c r="J89" s="425"/>
      <c r="K89" s="404"/>
      <c r="L89" s="426"/>
      <c r="M89" s="404"/>
      <c r="N89" s="404"/>
      <c r="O89" s="404"/>
      <c r="P89" s="426"/>
      <c r="Q89" s="404"/>
      <c r="R89" s="404"/>
      <c r="S89" s="404"/>
      <c r="T89" s="428"/>
    </row>
    <row r="90" spans="1:20" ht="11.25" customHeight="1">
      <c r="A90" s="780">
        <v>308</v>
      </c>
      <c r="B90" s="781"/>
      <c r="C90" s="646" t="s">
        <v>180</v>
      </c>
      <c r="D90" s="158"/>
      <c r="E90" s="158"/>
      <c r="F90" s="399"/>
      <c r="G90" s="346"/>
      <c r="H90" s="389"/>
      <c r="I90" s="354"/>
      <c r="J90" s="354"/>
      <c r="K90" s="363"/>
      <c r="L90" s="396"/>
      <c r="M90" s="363"/>
      <c r="N90" s="41"/>
      <c r="O90" s="363"/>
      <c r="P90" s="396"/>
      <c r="Q90" s="363"/>
      <c r="R90" s="363"/>
      <c r="S90" s="363"/>
      <c r="T90" s="397"/>
    </row>
    <row r="91" spans="1:20" ht="11.25" customHeight="1">
      <c r="A91" s="774">
        <v>309</v>
      </c>
      <c r="B91" s="775"/>
      <c r="C91" s="340" t="s">
        <v>159</v>
      </c>
      <c r="D91" s="334"/>
      <c r="E91" s="334"/>
      <c r="F91" s="430"/>
      <c r="G91" s="352" t="s">
        <v>175</v>
      </c>
      <c r="H91" s="433"/>
      <c r="I91" s="84"/>
      <c r="J91" s="332"/>
      <c r="K91" s="434" t="s">
        <v>178</v>
      </c>
      <c r="L91" s="435"/>
      <c r="M91" s="340" t="s">
        <v>177</v>
      </c>
      <c r="N91" s="340" t="s">
        <v>176</v>
      </c>
      <c r="O91" s="403"/>
      <c r="P91" s="406"/>
      <c r="Q91" s="403"/>
      <c r="R91" s="403"/>
      <c r="S91" s="403"/>
      <c r="T91" s="412"/>
    </row>
    <row r="92" spans="1:20" ht="3" customHeight="1">
      <c r="A92" s="772"/>
      <c r="B92" s="773"/>
      <c r="C92" s="158"/>
      <c r="D92" s="646"/>
      <c r="E92" s="646"/>
      <c r="F92" s="15"/>
      <c r="G92" s="346"/>
      <c r="H92" s="662"/>
      <c r="I92" s="354"/>
      <c r="J92" s="354"/>
      <c r="K92" s="363"/>
      <c r="L92" s="396"/>
      <c r="M92" s="404"/>
      <c r="N92" s="363"/>
      <c r="O92" s="418"/>
      <c r="P92" s="396"/>
      <c r="Q92" s="427"/>
      <c r="R92" s="363"/>
      <c r="S92" s="418"/>
      <c r="T92" s="487"/>
    </row>
    <row r="93" spans="1:20" ht="11.25" customHeight="1">
      <c r="A93" s="772"/>
      <c r="B93" s="773"/>
      <c r="C93" s="776">
        <v>0</v>
      </c>
      <c r="D93" s="776"/>
      <c r="E93" s="776"/>
      <c r="F93" s="776"/>
      <c r="G93" s="776">
        <v>0</v>
      </c>
      <c r="H93" s="776"/>
      <c r="I93" s="776"/>
      <c r="J93" s="646"/>
      <c r="K93" s="671"/>
      <c r="L93" s="646"/>
      <c r="M93" s="500"/>
      <c r="N93" s="500"/>
      <c r="O93" s="460">
        <v>0</v>
      </c>
      <c r="P93" s="462">
        <v>0</v>
      </c>
      <c r="Q93" s="460">
        <v>0</v>
      </c>
      <c r="R93" s="462">
        <v>0</v>
      </c>
      <c r="S93" s="521">
        <v>0</v>
      </c>
      <c r="T93" s="521">
        <v>0</v>
      </c>
    </row>
    <row r="94" spans="1:20" ht="11.25" customHeight="1">
      <c r="A94" s="772"/>
      <c r="B94" s="773"/>
      <c r="C94" s="776">
        <v>0</v>
      </c>
      <c r="D94" s="776"/>
      <c r="E94" s="776"/>
      <c r="F94" s="776"/>
      <c r="G94" s="776">
        <v>0</v>
      </c>
      <c r="H94" s="776"/>
      <c r="I94" s="776"/>
      <c r="J94" s="646"/>
      <c r="K94" s="671"/>
      <c r="L94" s="646"/>
      <c r="M94" s="500"/>
      <c r="N94" s="500"/>
      <c r="O94" s="460">
        <v>0</v>
      </c>
      <c r="P94" s="461">
        <v>0</v>
      </c>
      <c r="Q94" s="460">
        <v>0</v>
      </c>
      <c r="R94" s="462">
        <v>0</v>
      </c>
      <c r="S94" s="521">
        <v>0</v>
      </c>
      <c r="T94" s="521">
        <v>0</v>
      </c>
    </row>
    <row r="95" spans="1:20" ht="11.25" customHeight="1">
      <c r="A95" s="772"/>
      <c r="B95" s="773"/>
      <c r="C95" s="787">
        <v>0</v>
      </c>
      <c r="D95" s="776"/>
      <c r="E95" s="776"/>
      <c r="F95" s="776"/>
      <c r="G95" s="776">
        <v>0</v>
      </c>
      <c r="H95" s="776"/>
      <c r="I95" s="776"/>
      <c r="J95" s="646"/>
      <c r="K95" s="671"/>
      <c r="L95" s="646"/>
      <c r="M95" s="500"/>
      <c r="N95" s="500"/>
      <c r="O95" s="460">
        <v>0</v>
      </c>
      <c r="P95" s="461">
        <v>0</v>
      </c>
      <c r="Q95" s="460">
        <v>0</v>
      </c>
      <c r="R95" s="462">
        <v>0</v>
      </c>
      <c r="S95" s="521">
        <v>0</v>
      </c>
      <c r="T95" s="521">
        <v>0</v>
      </c>
    </row>
    <row r="96" spans="1:20" ht="11.25" customHeight="1">
      <c r="A96" s="772"/>
      <c r="B96" s="773"/>
      <c r="C96" s="776">
        <v>0</v>
      </c>
      <c r="D96" s="776"/>
      <c r="E96" s="776"/>
      <c r="F96" s="776"/>
      <c r="G96" s="776">
        <v>0</v>
      </c>
      <c r="H96" s="776"/>
      <c r="I96" s="776"/>
      <c r="J96" s="646"/>
      <c r="K96" s="671"/>
      <c r="L96" s="646"/>
      <c r="M96" s="500"/>
      <c r="N96" s="500"/>
      <c r="O96" s="458">
        <v>0</v>
      </c>
      <c r="P96" s="459">
        <v>0</v>
      </c>
      <c r="Q96" s="458">
        <v>0</v>
      </c>
      <c r="R96" s="463">
        <v>0</v>
      </c>
      <c r="S96" s="522">
        <v>0</v>
      </c>
      <c r="T96" s="522">
        <v>0</v>
      </c>
    </row>
    <row r="97" spans="1:20" ht="11.25" customHeight="1">
      <c r="A97" s="772"/>
      <c r="B97" s="773"/>
      <c r="C97" s="776">
        <v>0</v>
      </c>
      <c r="D97" s="776"/>
      <c r="E97" s="776"/>
      <c r="F97" s="776"/>
      <c r="G97" s="776">
        <v>0</v>
      </c>
      <c r="H97" s="776"/>
      <c r="I97" s="776"/>
      <c r="J97" s="646"/>
      <c r="K97" s="671"/>
      <c r="L97" s="646"/>
      <c r="M97" s="500"/>
      <c r="N97" s="500"/>
      <c r="O97" s="458">
        <v>0</v>
      </c>
      <c r="P97" s="459">
        <v>0</v>
      </c>
      <c r="Q97" s="458">
        <v>0</v>
      </c>
      <c r="R97" s="463">
        <v>0</v>
      </c>
      <c r="S97" s="522">
        <v>0</v>
      </c>
      <c r="T97" s="522">
        <v>0</v>
      </c>
    </row>
    <row r="98" spans="1:20" ht="3" customHeight="1">
      <c r="A98" s="772"/>
      <c r="B98" s="773"/>
      <c r="C98" s="646"/>
      <c r="D98" s="645"/>
      <c r="E98" s="645"/>
      <c r="F98" s="15"/>
      <c r="G98" s="346"/>
      <c r="H98" s="662"/>
      <c r="I98" s="354"/>
      <c r="J98" s="354"/>
      <c r="K98" s="499"/>
      <c r="L98" s="363"/>
      <c r="M98" s="366"/>
      <c r="N98" s="366"/>
      <c r="O98" s="416"/>
      <c r="P98" s="371"/>
      <c r="Q98" s="416"/>
      <c r="R98" s="402"/>
      <c r="S98" s="422"/>
      <c r="T98" s="420"/>
    </row>
    <row r="99" spans="1:20" ht="3" customHeight="1">
      <c r="A99" s="772"/>
      <c r="B99" s="773"/>
      <c r="C99" s="646"/>
      <c r="D99" s="646"/>
      <c r="E99" s="646"/>
      <c r="F99" s="15"/>
      <c r="G99" s="398"/>
      <c r="H99" s="662"/>
      <c r="I99" s="354"/>
      <c r="J99" s="391"/>
      <c r="K99" s="363"/>
      <c r="L99" s="391"/>
      <c r="M99" s="365"/>
      <c r="N99" s="391"/>
      <c r="O99" s="415"/>
      <c r="P99" s="86"/>
      <c r="Q99" s="415"/>
      <c r="R99" s="391"/>
      <c r="S99" s="415"/>
      <c r="T99" s="454"/>
    </row>
    <row r="100" spans="1:20" ht="11.25" customHeight="1">
      <c r="A100" s="772"/>
      <c r="B100" s="773"/>
      <c r="C100" s="646" t="s">
        <v>21</v>
      </c>
      <c r="D100" s="646"/>
      <c r="E100" s="646"/>
      <c r="F100" s="15"/>
      <c r="G100" s="398"/>
      <c r="H100" s="662"/>
      <c r="I100" s="392"/>
      <c r="J100" s="392"/>
      <c r="K100" s="396"/>
      <c r="L100" s="396"/>
      <c r="M100" s="396"/>
      <c r="N100" s="396"/>
      <c r="O100" s="518">
        <f aca="true" t="shared" si="2" ref="O100:T100">SUM(O93:O97)</f>
        <v>0</v>
      </c>
      <c r="P100" s="518">
        <f t="shared" si="2"/>
        <v>0</v>
      </c>
      <c r="Q100" s="518">
        <f t="shared" si="2"/>
        <v>0</v>
      </c>
      <c r="R100" s="518">
        <f t="shared" si="2"/>
        <v>0</v>
      </c>
      <c r="S100" s="457">
        <f t="shared" si="2"/>
        <v>0</v>
      </c>
      <c r="T100" s="457">
        <f t="shared" si="2"/>
        <v>0</v>
      </c>
    </row>
    <row r="101" spans="1:20" ht="11.25" customHeight="1">
      <c r="A101" s="772"/>
      <c r="B101" s="773"/>
      <c r="C101" s="646" t="s">
        <v>179</v>
      </c>
      <c r="D101" s="646"/>
      <c r="E101" s="646"/>
      <c r="F101" s="15"/>
      <c r="G101" s="398"/>
      <c r="H101" s="662"/>
      <c r="I101" s="392"/>
      <c r="J101" s="392"/>
      <c r="K101" s="396"/>
      <c r="L101" s="396"/>
      <c r="M101" s="396"/>
      <c r="N101" s="396"/>
      <c r="O101" s="457">
        <f aca="true" t="shared" si="3" ref="O101:T101">SUM(O102:O103)</f>
        <v>0</v>
      </c>
      <c r="P101" s="457">
        <f t="shared" si="3"/>
        <v>0</v>
      </c>
      <c r="Q101" s="457">
        <f t="shared" si="3"/>
        <v>0</v>
      </c>
      <c r="R101" s="457">
        <f t="shared" si="3"/>
        <v>0</v>
      </c>
      <c r="S101" s="457">
        <f t="shared" si="3"/>
        <v>0</v>
      </c>
      <c r="T101" s="457">
        <f t="shared" si="3"/>
        <v>0</v>
      </c>
    </row>
    <row r="102" spans="1:20" ht="11.25" customHeight="1">
      <c r="A102" s="780"/>
      <c r="B102" s="781"/>
      <c r="C102" s="689" t="s">
        <v>252</v>
      </c>
      <c r="D102" s="646"/>
      <c r="E102" s="646"/>
      <c r="F102" s="15"/>
      <c r="G102" s="398"/>
      <c r="H102" s="662"/>
      <c r="I102" s="392"/>
      <c r="J102" s="392"/>
      <c r="K102" s="396"/>
      <c r="L102" s="396"/>
      <c r="M102" s="396"/>
      <c r="N102" s="396"/>
      <c r="O102" s="464">
        <v>0</v>
      </c>
      <c r="P102" s="465">
        <v>0</v>
      </c>
      <c r="Q102" s="464">
        <v>0</v>
      </c>
      <c r="R102" s="466">
        <v>0</v>
      </c>
      <c r="S102" s="523">
        <v>0</v>
      </c>
      <c r="T102" s="523">
        <v>0</v>
      </c>
    </row>
    <row r="103" spans="1:20" ht="11.25" customHeight="1">
      <c r="A103" s="780"/>
      <c r="B103" s="781"/>
      <c r="C103" s="689" t="s">
        <v>253</v>
      </c>
      <c r="D103" s="646"/>
      <c r="E103" s="646"/>
      <c r="F103" s="15"/>
      <c r="G103" s="398"/>
      <c r="H103" s="662"/>
      <c r="I103" s="392"/>
      <c r="J103" s="392"/>
      <c r="K103" s="396"/>
      <c r="L103" s="396"/>
      <c r="M103" s="396"/>
      <c r="N103" s="396"/>
      <c r="O103" s="464">
        <v>0</v>
      </c>
      <c r="P103" s="465">
        <v>0</v>
      </c>
      <c r="Q103" s="464">
        <v>0</v>
      </c>
      <c r="R103" s="466">
        <v>0</v>
      </c>
      <c r="S103" s="523">
        <v>0</v>
      </c>
      <c r="T103" s="523">
        <v>0</v>
      </c>
    </row>
    <row r="104" spans="1:20" ht="3" customHeight="1">
      <c r="A104" s="782"/>
      <c r="B104" s="783"/>
      <c r="C104" s="182"/>
      <c r="D104" s="182"/>
      <c r="E104" s="182"/>
      <c r="F104" s="183"/>
      <c r="G104" s="437"/>
      <c r="H104" s="301"/>
      <c r="I104" s="438"/>
      <c r="J104" s="438"/>
      <c r="K104" s="406"/>
      <c r="L104" s="406"/>
      <c r="M104" s="406"/>
      <c r="N104" s="406"/>
      <c r="O104" s="439"/>
      <c r="P104" s="412"/>
      <c r="Q104" s="439"/>
      <c r="R104" s="406"/>
      <c r="S104" s="439"/>
      <c r="T104" s="439"/>
    </row>
    <row r="105" spans="1:20" ht="3" customHeight="1">
      <c r="A105" s="779"/>
      <c r="B105" s="779"/>
      <c r="C105" s="440"/>
      <c r="D105" s="440"/>
      <c r="E105" s="441"/>
      <c r="F105" s="442"/>
      <c r="G105" s="443"/>
      <c r="H105" s="444"/>
      <c r="I105" s="445"/>
      <c r="J105" s="445"/>
      <c r="K105" s="446"/>
      <c r="L105" s="446"/>
      <c r="M105" s="447"/>
      <c r="N105" s="447"/>
      <c r="O105" s="446"/>
      <c r="P105" s="446"/>
      <c r="Q105" s="446"/>
      <c r="R105" s="447"/>
      <c r="S105" s="447"/>
      <c r="T105" s="488"/>
    </row>
    <row r="106" spans="1:20" ht="3" customHeight="1">
      <c r="A106" s="772"/>
      <c r="B106" s="773"/>
      <c r="C106" s="119"/>
      <c r="D106" s="146"/>
      <c r="E106" s="456"/>
      <c r="F106" s="333"/>
      <c r="G106" s="350"/>
      <c r="H106" s="351"/>
      <c r="I106" s="140"/>
      <c r="J106" s="425"/>
      <c r="K106" s="425"/>
      <c r="L106" s="426"/>
      <c r="M106" s="404"/>
      <c r="N106" s="404"/>
      <c r="O106" s="426"/>
      <c r="P106" s="426"/>
      <c r="Q106" s="426"/>
      <c r="R106" s="404"/>
      <c r="S106" s="404"/>
      <c r="T106" s="428"/>
    </row>
    <row r="107" spans="1:20" ht="11.25" customHeight="1">
      <c r="A107" s="777" t="s">
        <v>192</v>
      </c>
      <c r="B107" s="778"/>
      <c r="C107" s="646" t="s">
        <v>196</v>
      </c>
      <c r="D107" s="252"/>
      <c r="E107" s="252"/>
      <c r="F107" s="399"/>
      <c r="G107" s="346"/>
      <c r="H107" s="662"/>
      <c r="I107" s="140"/>
      <c r="J107" s="354"/>
      <c r="K107" s="354"/>
      <c r="L107" s="396"/>
      <c r="M107" s="363"/>
      <c r="N107" s="363"/>
      <c r="O107" s="363"/>
      <c r="P107" s="396"/>
      <c r="Q107" s="363"/>
      <c r="R107" s="363"/>
      <c r="S107" s="363"/>
      <c r="T107" s="397"/>
    </row>
    <row r="108" spans="1:20" ht="11.25" customHeight="1">
      <c r="A108" s="788">
        <v>315</v>
      </c>
      <c r="B108" s="789"/>
      <c r="C108" s="340" t="s">
        <v>159</v>
      </c>
      <c r="D108" s="429"/>
      <c r="E108" s="429"/>
      <c r="F108" s="430"/>
      <c r="G108" s="352"/>
      <c r="H108" s="431"/>
      <c r="I108" s="432"/>
      <c r="J108" s="432"/>
      <c r="K108" s="403"/>
      <c r="L108" s="406"/>
      <c r="M108" s="340" t="s">
        <v>177</v>
      </c>
      <c r="N108" s="340" t="s">
        <v>176</v>
      </c>
      <c r="O108" s="403"/>
      <c r="P108" s="406"/>
      <c r="Q108" s="403"/>
      <c r="R108" s="403"/>
      <c r="S108" s="403"/>
      <c r="T108" s="412"/>
    </row>
    <row r="109" spans="1:20" ht="3" customHeight="1">
      <c r="A109" s="772"/>
      <c r="B109" s="773"/>
      <c r="C109" s="646"/>
      <c r="D109" s="252"/>
      <c r="E109" s="252"/>
      <c r="F109" s="399"/>
      <c r="G109" s="346"/>
      <c r="H109" s="662"/>
      <c r="I109" s="354"/>
      <c r="J109" s="354"/>
      <c r="K109" s="363"/>
      <c r="L109" s="396"/>
      <c r="M109" s="365"/>
      <c r="N109" s="363"/>
      <c r="O109" s="418"/>
      <c r="P109" s="397"/>
      <c r="Q109" s="418"/>
      <c r="R109" s="363"/>
      <c r="S109" s="418"/>
      <c r="T109" s="397"/>
    </row>
    <row r="110" spans="1:20" ht="11.25" customHeight="1">
      <c r="A110" s="772"/>
      <c r="B110" s="773"/>
      <c r="C110" s="776">
        <v>0</v>
      </c>
      <c r="D110" s="776"/>
      <c r="E110" s="776"/>
      <c r="F110" s="776"/>
      <c r="G110" s="776"/>
      <c r="H110" s="776"/>
      <c r="I110" s="776"/>
      <c r="J110" s="776"/>
      <c r="K110" s="776"/>
      <c r="L110" s="396"/>
      <c r="M110" s="603"/>
      <c r="N110" s="603"/>
      <c r="O110" s="464">
        <v>0</v>
      </c>
      <c r="P110" s="465">
        <v>0</v>
      </c>
      <c r="Q110" s="464">
        <v>0</v>
      </c>
      <c r="R110" s="466">
        <v>0</v>
      </c>
      <c r="S110" s="464">
        <v>0</v>
      </c>
      <c r="T110" s="465">
        <v>0</v>
      </c>
    </row>
    <row r="111" spans="1:20" ht="11.25" customHeight="1">
      <c r="A111" s="772"/>
      <c r="B111" s="773"/>
      <c r="C111" s="776">
        <v>0</v>
      </c>
      <c r="D111" s="776"/>
      <c r="E111" s="776"/>
      <c r="F111" s="776"/>
      <c r="G111" s="776"/>
      <c r="H111" s="776"/>
      <c r="I111" s="776"/>
      <c r="J111" s="776"/>
      <c r="K111" s="776"/>
      <c r="L111" s="396"/>
      <c r="M111" s="603"/>
      <c r="N111" s="603"/>
      <c r="O111" s="460">
        <v>0</v>
      </c>
      <c r="P111" s="461">
        <v>0</v>
      </c>
      <c r="Q111" s="460">
        <v>0</v>
      </c>
      <c r="R111" s="462">
        <v>0</v>
      </c>
      <c r="S111" s="460">
        <v>0</v>
      </c>
      <c r="T111" s="461">
        <v>0</v>
      </c>
    </row>
    <row r="112" spans="1:20" ht="11.25" customHeight="1">
      <c r="A112" s="772"/>
      <c r="B112" s="773"/>
      <c r="C112" s="776">
        <v>0</v>
      </c>
      <c r="D112" s="776"/>
      <c r="E112" s="776"/>
      <c r="F112" s="776"/>
      <c r="G112" s="776"/>
      <c r="H112" s="776"/>
      <c r="I112" s="776"/>
      <c r="J112" s="776"/>
      <c r="K112" s="776"/>
      <c r="L112" s="396"/>
      <c r="M112" s="500"/>
      <c r="N112" s="603"/>
      <c r="O112" s="460">
        <v>0</v>
      </c>
      <c r="P112" s="461">
        <v>0</v>
      </c>
      <c r="Q112" s="460">
        <v>0</v>
      </c>
      <c r="R112" s="462">
        <v>0</v>
      </c>
      <c r="S112" s="460">
        <v>0</v>
      </c>
      <c r="T112" s="461">
        <v>0</v>
      </c>
    </row>
    <row r="113" spans="1:20" ht="11.25" customHeight="1">
      <c r="A113" s="772"/>
      <c r="B113" s="773"/>
      <c r="C113" s="776">
        <v>0</v>
      </c>
      <c r="D113" s="776"/>
      <c r="E113" s="776"/>
      <c r="F113" s="776"/>
      <c r="G113" s="776"/>
      <c r="H113" s="776"/>
      <c r="I113" s="776"/>
      <c r="J113" s="776"/>
      <c r="K113" s="776"/>
      <c r="L113" s="391"/>
      <c r="M113" s="500"/>
      <c r="N113" s="603"/>
      <c r="O113" s="464">
        <v>0</v>
      </c>
      <c r="P113" s="465">
        <v>0</v>
      </c>
      <c r="Q113" s="464">
        <v>0</v>
      </c>
      <c r="R113" s="466">
        <v>0</v>
      </c>
      <c r="S113" s="464">
        <v>0</v>
      </c>
      <c r="T113" s="465">
        <v>0</v>
      </c>
    </row>
    <row r="114" spans="1:20" ht="11.25" customHeight="1">
      <c r="A114" s="772"/>
      <c r="B114" s="773"/>
      <c r="C114" s="776">
        <v>0</v>
      </c>
      <c r="D114" s="776"/>
      <c r="E114" s="776"/>
      <c r="F114" s="776"/>
      <c r="G114" s="776"/>
      <c r="H114" s="776"/>
      <c r="I114" s="776"/>
      <c r="J114" s="776"/>
      <c r="K114" s="776"/>
      <c r="L114" s="396"/>
      <c r="M114" s="603"/>
      <c r="N114" s="603"/>
      <c r="O114" s="464">
        <v>0</v>
      </c>
      <c r="P114" s="465">
        <v>0</v>
      </c>
      <c r="Q114" s="464">
        <v>0</v>
      </c>
      <c r="R114" s="466">
        <v>0</v>
      </c>
      <c r="S114" s="464">
        <v>0</v>
      </c>
      <c r="T114" s="465">
        <v>0</v>
      </c>
    </row>
    <row r="115" spans="1:20" ht="3" customHeight="1">
      <c r="A115" s="772"/>
      <c r="B115" s="773"/>
      <c r="C115" s="400"/>
      <c r="D115" s="400"/>
      <c r="E115" s="400"/>
      <c r="F115" s="400"/>
      <c r="G115" s="346"/>
      <c r="H115" s="662"/>
      <c r="I115" s="354"/>
      <c r="J115" s="354"/>
      <c r="K115" s="396"/>
      <c r="L115" s="396"/>
      <c r="M115" s="396"/>
      <c r="N115" s="396"/>
      <c r="O115" s="417"/>
      <c r="P115" s="397"/>
      <c r="Q115" s="417"/>
      <c r="R115" s="396"/>
      <c r="S115" s="417"/>
      <c r="T115" s="397"/>
    </row>
    <row r="116" spans="1:20" ht="3" customHeight="1">
      <c r="A116" s="772"/>
      <c r="B116" s="773"/>
      <c r="C116" s="400"/>
      <c r="D116" s="400"/>
      <c r="E116" s="400"/>
      <c r="F116" s="400"/>
      <c r="G116" s="401"/>
      <c r="H116" s="662"/>
      <c r="I116" s="97"/>
      <c r="J116" s="44"/>
      <c r="K116" s="109"/>
      <c r="L116" s="44"/>
      <c r="M116" s="396"/>
      <c r="N116" s="44"/>
      <c r="O116" s="419"/>
      <c r="P116" s="411"/>
      <c r="Q116" s="419"/>
      <c r="R116" s="407"/>
      <c r="S116" s="439"/>
      <c r="T116" s="411"/>
    </row>
    <row r="117" spans="1:20" ht="3" customHeight="1">
      <c r="A117" s="772"/>
      <c r="B117" s="773"/>
      <c r="C117" s="661"/>
      <c r="D117" s="35"/>
      <c r="E117" s="35"/>
      <c r="F117" s="344"/>
      <c r="G117" s="346"/>
      <c r="H117" s="662"/>
      <c r="I117" s="97"/>
      <c r="J117" s="394"/>
      <c r="K117" s="363"/>
      <c r="L117" s="363"/>
      <c r="M117" s="396"/>
      <c r="N117" s="394"/>
      <c r="O117" s="418"/>
      <c r="P117" s="368"/>
      <c r="Q117" s="418"/>
      <c r="R117" s="394"/>
      <c r="S117" s="417"/>
      <c r="T117" s="368"/>
    </row>
    <row r="118" spans="1:20" ht="11.25" customHeight="1">
      <c r="A118" s="772"/>
      <c r="B118" s="773"/>
      <c r="C118" s="646" t="s">
        <v>21</v>
      </c>
      <c r="D118" s="35"/>
      <c r="E118" s="35"/>
      <c r="F118" s="344"/>
      <c r="G118" s="346"/>
      <c r="H118" s="662"/>
      <c r="I118" s="97"/>
      <c r="J118" s="394"/>
      <c r="K118" s="363"/>
      <c r="L118" s="363"/>
      <c r="M118" s="396"/>
      <c r="N118" s="394"/>
      <c r="O118" s="518">
        <f aca="true" t="shared" si="4" ref="O118:T118">SUM(O110:O114)</f>
        <v>0</v>
      </c>
      <c r="P118" s="518">
        <f t="shared" si="4"/>
        <v>0</v>
      </c>
      <c r="Q118" s="518">
        <f t="shared" si="4"/>
        <v>0</v>
      </c>
      <c r="R118" s="518">
        <f t="shared" si="4"/>
        <v>0</v>
      </c>
      <c r="S118" s="518">
        <f t="shared" si="4"/>
        <v>0</v>
      </c>
      <c r="T118" s="518">
        <f t="shared" si="4"/>
        <v>0</v>
      </c>
    </row>
    <row r="119" spans="1:20" ht="11.25" customHeight="1">
      <c r="A119" s="772"/>
      <c r="B119" s="773"/>
      <c r="C119" s="646" t="s">
        <v>193</v>
      </c>
      <c r="D119" s="35"/>
      <c r="E119" s="35"/>
      <c r="F119" s="344"/>
      <c r="G119" s="346"/>
      <c r="H119" s="662"/>
      <c r="I119" s="97"/>
      <c r="J119" s="97"/>
      <c r="K119" s="363"/>
      <c r="L119" s="363"/>
      <c r="M119" s="396"/>
      <c r="N119" s="396"/>
      <c r="O119" s="457">
        <f aca="true" t="shared" si="5" ref="O119:T119">SUM(O121:O122)</f>
        <v>0</v>
      </c>
      <c r="P119" s="457">
        <f t="shared" si="5"/>
        <v>0</v>
      </c>
      <c r="Q119" s="457">
        <f t="shared" si="5"/>
        <v>0</v>
      </c>
      <c r="R119" s="457">
        <f t="shared" si="5"/>
        <v>0</v>
      </c>
      <c r="S119" s="457">
        <f t="shared" si="5"/>
        <v>0</v>
      </c>
      <c r="T119" s="457">
        <f t="shared" si="5"/>
        <v>0</v>
      </c>
    </row>
    <row r="120" spans="1:20" ht="11.25" customHeight="1">
      <c r="A120" s="668"/>
      <c r="B120" s="669"/>
      <c r="C120" s="689" t="s">
        <v>254</v>
      </c>
      <c r="D120" s="35"/>
      <c r="E120" s="35"/>
      <c r="F120" s="344"/>
      <c r="G120" s="346"/>
      <c r="H120" s="662"/>
      <c r="I120" s="97"/>
      <c r="J120" s="97"/>
      <c r="K120" s="363"/>
      <c r="L120" s="363"/>
      <c r="M120" s="396"/>
      <c r="N120" s="396"/>
      <c r="O120" s="520">
        <v>0</v>
      </c>
      <c r="P120" s="362">
        <v>0</v>
      </c>
      <c r="Q120" s="520">
        <v>0</v>
      </c>
      <c r="R120" s="356">
        <v>0</v>
      </c>
      <c r="S120" s="520">
        <v>0</v>
      </c>
      <c r="T120" s="362">
        <v>0</v>
      </c>
    </row>
    <row r="121" spans="1:20" ht="11.25" customHeight="1">
      <c r="A121" s="777"/>
      <c r="B121" s="778"/>
      <c r="C121" s="689" t="s">
        <v>255</v>
      </c>
      <c r="D121" s="35"/>
      <c r="E121" s="35"/>
      <c r="F121" s="344"/>
      <c r="G121" s="346"/>
      <c r="H121" s="662"/>
      <c r="I121" s="97"/>
      <c r="J121" s="97"/>
      <c r="K121" s="90"/>
      <c r="L121" s="90"/>
      <c r="M121" s="77"/>
      <c r="N121" s="77"/>
      <c r="O121" s="464">
        <v>0</v>
      </c>
      <c r="P121" s="465">
        <v>0</v>
      </c>
      <c r="Q121" s="464">
        <v>0</v>
      </c>
      <c r="R121" s="466">
        <v>0</v>
      </c>
      <c r="S121" s="464">
        <v>0</v>
      </c>
      <c r="T121" s="465">
        <v>0</v>
      </c>
    </row>
    <row r="122" spans="1:20" ht="11.25" customHeight="1">
      <c r="A122" s="777"/>
      <c r="B122" s="778"/>
      <c r="C122" s="689" t="s">
        <v>256</v>
      </c>
      <c r="D122" s="35"/>
      <c r="E122" s="35"/>
      <c r="F122" s="344"/>
      <c r="G122" s="346"/>
      <c r="H122" s="383"/>
      <c r="I122" s="97"/>
      <c r="J122" s="375"/>
      <c r="K122" s="90"/>
      <c r="L122" s="376">
        <f>ROUND(J117*$H$62+L117,0)</f>
        <v>0</v>
      </c>
      <c r="M122" s="77"/>
      <c r="N122" s="375">
        <f>ROUND(N117+(P117/$H$62),0)</f>
        <v>0</v>
      </c>
      <c r="O122" s="464">
        <v>0</v>
      </c>
      <c r="P122" s="465">
        <v>0</v>
      </c>
      <c r="Q122" s="464">
        <v>0</v>
      </c>
      <c r="R122" s="466">
        <v>0</v>
      </c>
      <c r="S122" s="464">
        <v>0</v>
      </c>
      <c r="T122" s="465">
        <v>0</v>
      </c>
    </row>
    <row r="123" spans="1:29" s="408" customFormat="1" ht="3" customHeight="1">
      <c r="A123" s="782"/>
      <c r="B123" s="783"/>
      <c r="C123" s="182"/>
      <c r="D123" s="259"/>
      <c r="E123" s="259"/>
      <c r="F123" s="139"/>
      <c r="G123" s="352"/>
      <c r="H123" s="301"/>
      <c r="I123" s="84"/>
      <c r="J123" s="84"/>
      <c r="K123" s="403"/>
      <c r="L123" s="406"/>
      <c r="M123" s="403"/>
      <c r="N123" s="403"/>
      <c r="O123" s="420"/>
      <c r="P123" s="412"/>
      <c r="Q123" s="420"/>
      <c r="R123" s="403"/>
      <c r="S123" s="420"/>
      <c r="T123" s="412"/>
      <c r="U123"/>
      <c r="V123"/>
      <c r="W123"/>
      <c r="X123"/>
      <c r="Y123"/>
      <c r="Z123"/>
      <c r="AA123"/>
      <c r="AB123" s="36"/>
      <c r="AC123" s="36"/>
    </row>
    <row r="124" spans="1:29" s="408" customFormat="1" ht="11.25" customHeight="1">
      <c r="A124" s="784"/>
      <c r="B124" s="784"/>
      <c r="C124" s="645"/>
      <c r="D124" s="253"/>
      <c r="E124" s="253"/>
      <c r="F124" s="344"/>
      <c r="G124" s="346"/>
      <c r="H124" s="390"/>
      <c r="I124" s="393"/>
      <c r="J124" s="393"/>
      <c r="K124" s="363"/>
      <c r="L124" s="396"/>
      <c r="M124" s="645"/>
      <c r="N124" s="645"/>
      <c r="O124" s="363"/>
      <c r="P124" s="396"/>
      <c r="Q124" s="363"/>
      <c r="R124" s="363"/>
      <c r="S124" s="363"/>
      <c r="T124" s="396"/>
      <c r="U124"/>
      <c r="V124"/>
      <c r="W124"/>
      <c r="X124"/>
      <c r="Y124"/>
      <c r="Z124"/>
      <c r="AA124"/>
      <c r="AB124" s="36"/>
      <c r="AC124" s="36"/>
    </row>
    <row r="125" spans="1:29" s="408" customFormat="1" ht="3" customHeight="1">
      <c r="A125" s="784"/>
      <c r="B125" s="784"/>
      <c r="C125" s="661"/>
      <c r="D125" s="35"/>
      <c r="E125" s="36"/>
      <c r="F125" s="37"/>
      <c r="G125" s="38"/>
      <c r="H125" s="39"/>
      <c r="I125" s="97"/>
      <c r="J125" s="97"/>
      <c r="K125" s="396"/>
      <c r="L125" s="396"/>
      <c r="M125" s="396"/>
      <c r="N125" s="396"/>
      <c r="O125" s="396"/>
      <c r="P125" s="396"/>
      <c r="Q125" s="396"/>
      <c r="R125" s="396"/>
      <c r="S125" s="396"/>
      <c r="T125" s="396"/>
      <c r="U125"/>
      <c r="V125"/>
      <c r="W125"/>
      <c r="X125"/>
      <c r="Y125"/>
      <c r="Z125"/>
      <c r="AA125"/>
      <c r="AB125" s="36"/>
      <c r="AC125" s="36"/>
    </row>
    <row r="126" spans="1:29" s="408" customFormat="1" ht="11.25" customHeight="1">
      <c r="A126" s="655"/>
      <c r="B126" s="661"/>
      <c r="C126" s="646"/>
      <c r="D126" s="646"/>
      <c r="E126" s="646"/>
      <c r="F126" s="646"/>
      <c r="G126" s="646"/>
      <c r="H126" s="646"/>
      <c r="I126" s="646"/>
      <c r="J126" s="646"/>
      <c r="K126" s="646"/>
      <c r="L126" s="396"/>
      <c r="M126" s="396"/>
      <c r="N126" s="396"/>
      <c r="O126" s="396"/>
      <c r="P126" s="396"/>
      <c r="Q126" s="396"/>
      <c r="R126" s="396"/>
      <c r="S126" s="396"/>
      <c r="T126" s="396"/>
      <c r="U126"/>
      <c r="V126"/>
      <c r="W126"/>
      <c r="X126"/>
      <c r="Y126"/>
      <c r="Z126"/>
      <c r="AA126"/>
      <c r="AB126" s="36"/>
      <c r="AC126" s="36"/>
    </row>
    <row r="127" spans="1:29" s="408" customFormat="1" ht="11.25" customHeight="1">
      <c r="A127" s="655"/>
      <c r="B127" s="661"/>
      <c r="C127" s="646"/>
      <c r="D127" s="646"/>
      <c r="E127" s="646"/>
      <c r="F127" s="646"/>
      <c r="G127" s="646"/>
      <c r="H127" s="646"/>
      <c r="I127" s="646"/>
      <c r="J127" s="646"/>
      <c r="K127" s="646"/>
      <c r="L127" s="396"/>
      <c r="M127" s="396"/>
      <c r="N127" s="396"/>
      <c r="O127" s="396"/>
      <c r="P127" s="396"/>
      <c r="Q127" s="396"/>
      <c r="R127" s="396"/>
      <c r="S127" s="396"/>
      <c r="T127" s="396"/>
      <c r="U127"/>
      <c r="V127"/>
      <c r="W127"/>
      <c r="X127"/>
      <c r="Y127"/>
      <c r="Z127"/>
      <c r="AA127"/>
      <c r="AB127" s="36"/>
      <c r="AC127" s="36"/>
    </row>
    <row r="128" spans="3:29" s="408" customFormat="1" ht="11.25" customHeight="1">
      <c r="C128" s="646"/>
      <c r="D128" s="646"/>
      <c r="E128" s="646"/>
      <c r="F128" s="646"/>
      <c r="G128" s="646"/>
      <c r="H128" s="646"/>
      <c r="I128" s="646"/>
      <c r="J128" s="646"/>
      <c r="K128" s="646"/>
      <c r="L128" s="409"/>
      <c r="T128" s="409"/>
      <c r="U128"/>
      <c r="V128"/>
      <c r="W128"/>
      <c r="X128"/>
      <c r="Y128"/>
      <c r="Z128"/>
      <c r="AA128"/>
      <c r="AB128" s="36"/>
      <c r="AC128" s="36"/>
    </row>
    <row r="129" spans="6:29" s="408" customFormat="1" ht="11.25" customHeight="1">
      <c r="F129" s="410"/>
      <c r="G129" s="68"/>
      <c r="H129" s="68"/>
      <c r="K129" s="409"/>
      <c r="L129" s="409"/>
      <c r="T129" s="409"/>
      <c r="U129"/>
      <c r="V129"/>
      <c r="W129"/>
      <c r="X129"/>
      <c r="Y129"/>
      <c r="Z129"/>
      <c r="AA129"/>
      <c r="AB129" s="36"/>
      <c r="AC129" s="36"/>
    </row>
    <row r="130" spans="6:29" s="408" customFormat="1" ht="11.25" customHeight="1">
      <c r="F130" s="410"/>
      <c r="G130" s="68"/>
      <c r="H130" s="68"/>
      <c r="K130" s="409"/>
      <c r="L130" s="409"/>
      <c r="T130" s="409"/>
      <c r="U130"/>
      <c r="V130"/>
      <c r="W130"/>
      <c r="X130"/>
      <c r="Y130"/>
      <c r="Z130"/>
      <c r="AA130"/>
      <c r="AB130" s="36"/>
      <c r="AC130" s="36"/>
    </row>
    <row r="131" spans="6:29" s="408" customFormat="1" ht="11.25" customHeight="1">
      <c r="F131" s="410"/>
      <c r="G131" s="68"/>
      <c r="H131" s="68"/>
      <c r="K131" s="409"/>
      <c r="L131" s="409"/>
      <c r="T131" s="409"/>
      <c r="U131"/>
      <c r="V131"/>
      <c r="W131"/>
      <c r="X131"/>
      <c r="Y131"/>
      <c r="Z131"/>
      <c r="AA131"/>
      <c r="AB131" s="36"/>
      <c r="AC131" s="36"/>
    </row>
    <row r="132" spans="6:29" s="408" customFormat="1" ht="11.25" customHeight="1">
      <c r="F132" s="410"/>
      <c r="G132" s="68"/>
      <c r="H132" s="68"/>
      <c r="K132" s="409"/>
      <c r="L132" s="409"/>
      <c r="T132" s="409"/>
      <c r="U132"/>
      <c r="V132"/>
      <c r="W132"/>
      <c r="X132"/>
      <c r="Y132"/>
      <c r="Z132"/>
      <c r="AA132"/>
      <c r="AB132" s="36"/>
      <c r="AC132" s="36"/>
    </row>
    <row r="133" spans="6:29" s="408" customFormat="1" ht="11.25" customHeight="1">
      <c r="F133" s="410"/>
      <c r="G133" s="68"/>
      <c r="H133" s="68"/>
      <c r="K133" s="409"/>
      <c r="L133" s="409"/>
      <c r="T133" s="409"/>
      <c r="U133"/>
      <c r="V133"/>
      <c r="W133"/>
      <c r="X133"/>
      <c r="Y133"/>
      <c r="Z133"/>
      <c r="AA133"/>
      <c r="AB133" s="36"/>
      <c r="AC133" s="36"/>
    </row>
  </sheetData>
  <sheetProtection/>
  <mergeCells count="76">
    <mergeCell ref="A125:B125"/>
    <mergeCell ref="A119:B119"/>
    <mergeCell ref="A121:B121"/>
    <mergeCell ref="A89:B89"/>
    <mergeCell ref="A90:B90"/>
    <mergeCell ref="A91:B91"/>
    <mergeCell ref="A92:B92"/>
    <mergeCell ref="A93:B93"/>
    <mergeCell ref="A122:B122"/>
    <mergeCell ref="A115:B115"/>
    <mergeCell ref="A116:B116"/>
    <mergeCell ref="A117:B117"/>
    <mergeCell ref="A118:B118"/>
    <mergeCell ref="A112:B112"/>
    <mergeCell ref="A123:B123"/>
    <mergeCell ref="A124:B124"/>
    <mergeCell ref="C112:K112"/>
    <mergeCell ref="A113:B113"/>
    <mergeCell ref="C113:K113"/>
    <mergeCell ref="A114:B114"/>
    <mergeCell ref="C114:K114"/>
    <mergeCell ref="C110:K110"/>
    <mergeCell ref="A111:B111"/>
    <mergeCell ref="C111:K111"/>
    <mergeCell ref="A101:B101"/>
    <mergeCell ref="A102:B102"/>
    <mergeCell ref="A103:B103"/>
    <mergeCell ref="A104:B104"/>
    <mergeCell ref="A105:B105"/>
    <mergeCell ref="A106:B106"/>
    <mergeCell ref="A107:B107"/>
    <mergeCell ref="A108:B108"/>
    <mergeCell ref="A109:B109"/>
    <mergeCell ref="A110:B110"/>
    <mergeCell ref="C97:F97"/>
    <mergeCell ref="G97:I97"/>
    <mergeCell ref="A98:B98"/>
    <mergeCell ref="A99:B99"/>
    <mergeCell ref="A100:B100"/>
    <mergeCell ref="A97:B97"/>
    <mergeCell ref="C95:F95"/>
    <mergeCell ref="G95:I95"/>
    <mergeCell ref="A96:B96"/>
    <mergeCell ref="C96:F96"/>
    <mergeCell ref="G96:I96"/>
    <mergeCell ref="A95:B95"/>
    <mergeCell ref="C93:F93"/>
    <mergeCell ref="G93:I93"/>
    <mergeCell ref="A94:B94"/>
    <mergeCell ref="C94:F94"/>
    <mergeCell ref="G94:I94"/>
    <mergeCell ref="A88:B88"/>
    <mergeCell ref="A82:G82"/>
    <mergeCell ref="A84:B86"/>
    <mergeCell ref="O84:P84"/>
    <mergeCell ref="Q84:R84"/>
    <mergeCell ref="S84:T84"/>
    <mergeCell ref="A87:B87"/>
    <mergeCell ref="A62:G63"/>
    <mergeCell ref="A77:G77"/>
    <mergeCell ref="A78:G78"/>
    <mergeCell ref="A79:G79"/>
    <mergeCell ref="A80:G80"/>
    <mergeCell ref="A81:G81"/>
    <mergeCell ref="I17:L17"/>
    <mergeCell ref="M17:P17"/>
    <mergeCell ref="Q17:T17"/>
    <mergeCell ref="A20:A32"/>
    <mergeCell ref="A33:A55"/>
    <mergeCell ref="A56:A59"/>
    <mergeCell ref="A10:G10"/>
    <mergeCell ref="A11:G11"/>
    <mergeCell ref="A12:G12"/>
    <mergeCell ref="A13:G13"/>
    <mergeCell ref="A14:G14"/>
    <mergeCell ref="A15:G15"/>
  </mergeCells>
  <printOptions/>
  <pageMargins left="0.4724409448818898" right="0.4724409448818898" top="0.2362204724409449" bottom="0.4724409448818898" header="0" footer="0.31496062992125984"/>
  <pageSetup fitToHeight="2" horizontalDpi="600" verticalDpi="600" orientation="landscape" paperSize="9" scale="89" r:id="rId2"/>
  <headerFooter alignWithMargins="0">
    <oddFooter>&amp;C&amp;7Form. 30 &amp;R&amp;7&amp;P von &amp;N</oddFooter>
  </headerFooter>
  <rowBreaks count="1" manualBreakCount="1">
    <brk id="67" max="19" man="1"/>
  </rowBreaks>
  <drawing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5:S67"/>
  <sheetViews>
    <sheetView showZeros="0" zoomScaleSheetLayoutView="100" zoomScalePageLayoutView="0" workbookViewId="0" topLeftCell="A1">
      <selection activeCell="K32" sqref="K32"/>
    </sheetView>
  </sheetViews>
  <sheetFormatPr defaultColWidth="11.421875" defaultRowHeight="11.25" customHeight="1"/>
  <cols>
    <col min="1" max="1" width="12.7109375" style="1" customWidth="1"/>
    <col min="2" max="2" width="3.7109375" style="1" customWidth="1"/>
    <col min="3" max="3" width="12.00390625" style="1" customWidth="1"/>
    <col min="4" max="4" width="9.00390625" style="1" customWidth="1"/>
    <col min="5" max="5" width="3.7109375" style="1" customWidth="1"/>
    <col min="6" max="13" width="12.00390625" style="1" customWidth="1"/>
    <col min="14" max="14" width="2.7109375" style="1" customWidth="1"/>
    <col min="15" max="16" width="12.00390625" style="1" customWidth="1"/>
    <col min="17" max="16384" width="11.421875" style="1" customWidth="1"/>
  </cols>
  <sheetData>
    <row r="1" ht="12.75"/>
    <row r="2" ht="12.75"/>
    <row r="3" ht="12.75"/>
    <row r="4" ht="12.75"/>
    <row r="5" spans="4:14" ht="11.25" customHeight="1">
      <c r="D5" s="5"/>
      <c r="E5" s="6"/>
      <c r="F5" s="5"/>
      <c r="G5" s="6"/>
      <c r="H5" s="5"/>
      <c r="I5" s="6"/>
      <c r="J5" s="6"/>
      <c r="K5" s="5"/>
      <c r="L5" s="45"/>
      <c r="M5" s="7"/>
      <c r="N5" s="7"/>
    </row>
    <row r="6" spans="1:19" ht="11.25" customHeight="1">
      <c r="A6" s="604" t="s">
        <v>218</v>
      </c>
      <c r="E6" s="5"/>
      <c r="F6" s="2"/>
      <c r="G6" s="3"/>
      <c r="H6" s="4"/>
      <c r="I6" s="5"/>
      <c r="J6" s="6"/>
      <c r="K6" s="5"/>
      <c r="L6" s="6"/>
      <c r="M6" s="6"/>
      <c r="N6" s="5"/>
      <c r="O6" s="45"/>
      <c r="P6" s="7"/>
      <c r="Q6" s="7"/>
      <c r="R6" s="7"/>
      <c r="S6" s="7"/>
    </row>
    <row r="7" spans="4:14" ht="3" customHeight="1">
      <c r="D7" s="5"/>
      <c r="E7" s="6"/>
      <c r="F7" s="5"/>
      <c r="G7" s="6"/>
      <c r="H7" s="5"/>
      <c r="I7" s="6"/>
      <c r="J7" s="6"/>
      <c r="K7" s="5"/>
      <c r="L7" s="45"/>
      <c r="M7" s="7"/>
      <c r="N7" s="7"/>
    </row>
    <row r="8" spans="4:14" ht="3" customHeight="1">
      <c r="D8" s="5"/>
      <c r="E8" s="6"/>
      <c r="F8" s="5"/>
      <c r="G8" s="6"/>
      <c r="H8" s="5"/>
      <c r="I8" s="6"/>
      <c r="J8" s="6"/>
      <c r="K8" s="5"/>
      <c r="L8" s="45"/>
      <c r="M8" s="7"/>
      <c r="N8" s="7"/>
    </row>
    <row r="9" spans="5:14" ht="11.25" customHeight="1">
      <c r="E9" s="6"/>
      <c r="G9" s="6"/>
      <c r="H9" s="5"/>
      <c r="I9" s="6"/>
      <c r="J9" s="6"/>
      <c r="K9" s="5"/>
      <c r="L9" s="45"/>
      <c r="M9" s="7"/>
      <c r="N9" s="7"/>
    </row>
    <row r="10" spans="1:14" ht="12.75" customHeight="1">
      <c r="A10" s="820">
        <f>'kernobstsaft 20 (OHNE LA)'!$A$9</f>
        <v>0</v>
      </c>
      <c r="B10" s="821"/>
      <c r="C10" s="821"/>
      <c r="D10" s="822"/>
      <c r="E10" s="6"/>
      <c r="F10" s="8" t="s">
        <v>227</v>
      </c>
      <c r="G10" s="6"/>
      <c r="H10" s="5"/>
      <c r="I10" s="6"/>
      <c r="J10" s="674"/>
      <c r="K10" s="5"/>
      <c r="L10" s="45"/>
      <c r="M10" s="7"/>
      <c r="N10" s="7"/>
    </row>
    <row r="11" spans="1:4" ht="11.25" customHeight="1">
      <c r="A11" s="823">
        <f>'kernobstsaft 20 (OHNE LA)'!$A$10</f>
        <v>0</v>
      </c>
      <c r="B11" s="824"/>
      <c r="C11" s="824"/>
      <c r="D11" s="825"/>
    </row>
    <row r="12" spans="1:6" ht="11.25" customHeight="1">
      <c r="A12" s="823">
        <f>'kernobstsaft 20 (OHNE LA)'!$A$11</f>
        <v>0</v>
      </c>
      <c r="B12" s="824"/>
      <c r="C12" s="824"/>
      <c r="D12" s="825"/>
      <c r="F12" s="11" t="s">
        <v>12</v>
      </c>
    </row>
    <row r="13" spans="1:6" ht="11.25" customHeight="1">
      <c r="A13" s="823">
        <f>'kernobstsaft 20 (OHNE LA)'!$A$12</f>
        <v>0</v>
      </c>
      <c r="B13" s="824"/>
      <c r="C13" s="824"/>
      <c r="D13" s="825"/>
      <c r="F13" s="12" t="s">
        <v>13</v>
      </c>
    </row>
    <row r="14" spans="1:4" ht="11.25" customHeight="1">
      <c r="A14" s="823">
        <f>'kernobstsaft 20 (OHNE LA)'!$A$13</f>
        <v>0</v>
      </c>
      <c r="B14" s="824"/>
      <c r="C14" s="824"/>
      <c r="D14" s="825"/>
    </row>
    <row r="15" spans="1:6" ht="11.25" customHeight="1">
      <c r="A15" s="817" t="s">
        <v>106</v>
      </c>
      <c r="B15" s="818"/>
      <c r="C15" s="818"/>
      <c r="D15" s="819"/>
      <c r="F15" s="692">
        <v>2023</v>
      </c>
    </row>
    <row r="16" ht="3" customHeight="1"/>
    <row r="17" spans="1:15" ht="11.25" customHeight="1">
      <c r="A17" s="143" t="s">
        <v>14</v>
      </c>
      <c r="B17" s="146"/>
      <c r="C17" s="208"/>
      <c r="D17" s="69"/>
      <c r="E17" s="149"/>
      <c r="F17" s="151" t="s">
        <v>15</v>
      </c>
      <c r="G17" s="151"/>
      <c r="H17" s="151"/>
      <c r="I17" s="239"/>
      <c r="J17" s="151" t="s">
        <v>16</v>
      </c>
      <c r="K17" s="151"/>
      <c r="L17" s="152"/>
      <c r="M17" s="240" t="s">
        <v>17</v>
      </c>
      <c r="N17" s="732"/>
      <c r="O17" s="805"/>
    </row>
    <row r="18" spans="1:15" ht="11.25" customHeight="1">
      <c r="A18" s="135"/>
      <c r="B18" s="14"/>
      <c r="C18" s="47"/>
      <c r="D18" s="70"/>
      <c r="E18" s="17"/>
      <c r="F18" s="164" t="s">
        <v>18</v>
      </c>
      <c r="G18" s="174" t="s">
        <v>19</v>
      </c>
      <c r="H18" s="174" t="s">
        <v>20</v>
      </c>
      <c r="I18" s="175" t="s">
        <v>21</v>
      </c>
      <c r="J18" s="174" t="s">
        <v>22</v>
      </c>
      <c r="K18" s="174" t="s">
        <v>20</v>
      </c>
      <c r="L18" s="501" t="s">
        <v>21</v>
      </c>
      <c r="M18" s="241" t="s">
        <v>23</v>
      </c>
      <c r="N18" s="732"/>
      <c r="O18" s="805"/>
    </row>
    <row r="19" spans="1:15" ht="11.25" customHeight="1">
      <c r="A19" s="181"/>
      <c r="B19" s="182"/>
      <c r="C19" s="210"/>
      <c r="D19" s="211"/>
      <c r="E19" s="185"/>
      <c r="F19" s="186" t="s">
        <v>2</v>
      </c>
      <c r="G19" s="186"/>
      <c r="H19" s="186"/>
      <c r="I19" s="186"/>
      <c r="J19" s="186"/>
      <c r="K19" s="186"/>
      <c r="L19" s="187"/>
      <c r="M19" s="241"/>
      <c r="N19" s="732"/>
      <c r="O19" s="805"/>
    </row>
    <row r="20" spans="1:15" ht="11.25" customHeight="1">
      <c r="A20" s="135"/>
      <c r="B20" s="14"/>
      <c r="C20" s="47"/>
      <c r="D20" s="470"/>
      <c r="E20" s="470"/>
      <c r="F20" s="114">
        <v>1</v>
      </c>
      <c r="G20" s="114">
        <v>2</v>
      </c>
      <c r="H20" s="114">
        <v>3</v>
      </c>
      <c r="I20" s="114">
        <v>4</v>
      </c>
      <c r="J20" s="114">
        <v>5</v>
      </c>
      <c r="K20" s="114">
        <v>6</v>
      </c>
      <c r="L20" s="114">
        <v>7</v>
      </c>
      <c r="M20" s="114">
        <v>8</v>
      </c>
      <c r="N20" s="732"/>
      <c r="O20" s="805"/>
    </row>
    <row r="21" spans="1:15" ht="3" customHeight="1">
      <c r="A21" s="135"/>
      <c r="B21" s="14"/>
      <c r="C21" s="47"/>
      <c r="D21" s="242"/>
      <c r="E21" s="243"/>
      <c r="F21" s="122"/>
      <c r="G21" s="122"/>
      <c r="H21" s="122"/>
      <c r="I21" s="122"/>
      <c r="J21" s="122"/>
      <c r="K21" s="122"/>
      <c r="L21" s="55"/>
      <c r="M21" s="188"/>
      <c r="N21" s="732"/>
      <c r="O21" s="805"/>
    </row>
    <row r="22" spans="1:15" ht="11.25" customHeight="1">
      <c r="A22" s="135" t="s">
        <v>3</v>
      </c>
      <c r="B22" s="14"/>
      <c r="C22" s="47"/>
      <c r="D22" s="244"/>
      <c r="E22" s="17"/>
      <c r="F22" s="122"/>
      <c r="G22" s="122"/>
      <c r="H22" s="122"/>
      <c r="I22" s="122"/>
      <c r="J22" s="122"/>
      <c r="K22" s="122"/>
      <c r="L22" s="55"/>
      <c r="M22" s="188"/>
      <c r="N22" s="806"/>
      <c r="O22" s="805"/>
    </row>
    <row r="23" spans="1:15" ht="11.25" customHeight="1">
      <c r="A23" s="245" t="s">
        <v>36</v>
      </c>
      <c r="B23" s="14"/>
      <c r="C23" s="47"/>
      <c r="D23" s="195"/>
      <c r="E23" s="125"/>
      <c r="F23" s="55"/>
      <c r="G23" s="55"/>
      <c r="H23" s="55"/>
      <c r="I23" s="55"/>
      <c r="J23" s="55"/>
      <c r="K23" s="55"/>
      <c r="L23" s="55"/>
      <c r="M23" s="188"/>
      <c r="N23" s="806"/>
      <c r="O23" s="805"/>
    </row>
    <row r="24" spans="1:15" ht="11.25" customHeight="1">
      <c r="A24" s="135" t="s">
        <v>24</v>
      </c>
      <c r="B24" s="14"/>
      <c r="C24" s="47"/>
      <c r="D24" s="246"/>
      <c r="E24" s="247">
        <v>101</v>
      </c>
      <c r="F24" s="233"/>
      <c r="G24" s="233"/>
      <c r="H24" s="233"/>
      <c r="I24" s="509">
        <f>SUM(F24:H24)</f>
        <v>0</v>
      </c>
      <c r="J24" s="233"/>
      <c r="K24" s="233"/>
      <c r="L24" s="509">
        <f>SUM(J24:K24)</f>
        <v>0</v>
      </c>
      <c r="M24" s="510">
        <f>SUM(I24+L24)</f>
        <v>0</v>
      </c>
      <c r="N24" s="806"/>
      <c r="O24" s="805"/>
    </row>
    <row r="25" spans="1:15" ht="11.25" customHeight="1">
      <c r="A25" s="135" t="s">
        <v>25</v>
      </c>
      <c r="B25" s="14"/>
      <c r="C25" s="47"/>
      <c r="D25" s="248"/>
      <c r="E25" s="247">
        <v>102</v>
      </c>
      <c r="F25" s="233"/>
      <c r="G25" s="233"/>
      <c r="H25" s="233">
        <v>0</v>
      </c>
      <c r="I25" s="509">
        <f>SUM(F25:H25)</f>
        <v>0</v>
      </c>
      <c r="J25" s="233"/>
      <c r="K25" s="233">
        <v>0</v>
      </c>
      <c r="L25" s="509">
        <f>SUM(J25:K25)</f>
        <v>0</v>
      </c>
      <c r="M25" s="510">
        <f>SUM(I25+L25)</f>
        <v>0</v>
      </c>
      <c r="N25" s="806"/>
      <c r="O25" s="807"/>
    </row>
    <row r="26" spans="1:15" ht="11.25" customHeight="1">
      <c r="A26" s="245" t="s">
        <v>37</v>
      </c>
      <c r="B26" s="14"/>
      <c r="C26" s="47"/>
      <c r="D26" s="249"/>
      <c r="E26" s="247">
        <v>103</v>
      </c>
      <c r="F26" s="233">
        <v>0</v>
      </c>
      <c r="G26" s="233">
        <v>0</v>
      </c>
      <c r="H26" s="233">
        <v>0</v>
      </c>
      <c r="I26" s="509">
        <f>SUM(F26:H26)</f>
        <v>0</v>
      </c>
      <c r="J26" s="233"/>
      <c r="K26" s="233">
        <v>0</v>
      </c>
      <c r="L26" s="509">
        <f>SUM(J26:K26)</f>
        <v>0</v>
      </c>
      <c r="M26" s="510">
        <f>SUM(I26+L26)</f>
        <v>0</v>
      </c>
      <c r="N26" s="806"/>
      <c r="O26" s="807"/>
    </row>
    <row r="27" spans="1:15" ht="3" customHeight="1">
      <c r="A27" s="137"/>
      <c r="B27" s="14"/>
      <c r="C27" s="47"/>
      <c r="D27" s="248"/>
      <c r="E27" s="250"/>
      <c r="F27" s="62"/>
      <c r="G27" s="236"/>
      <c r="H27" s="62"/>
      <c r="I27" s="236"/>
      <c r="J27" s="62"/>
      <c r="K27" s="62"/>
      <c r="L27" s="62"/>
      <c r="M27" s="29"/>
      <c r="N27" s="732"/>
      <c r="O27" s="805"/>
    </row>
    <row r="28" spans="1:15" ht="3" customHeight="1">
      <c r="A28" s="137"/>
      <c r="B28" s="14"/>
      <c r="C28" s="47"/>
      <c r="D28" s="246"/>
      <c r="E28" s="251"/>
      <c r="F28" s="60"/>
      <c r="G28" s="53"/>
      <c r="H28" s="60"/>
      <c r="I28" s="53"/>
      <c r="J28" s="60"/>
      <c r="K28" s="60"/>
      <c r="L28" s="60"/>
      <c r="M28" s="23"/>
      <c r="N28" s="732"/>
      <c r="O28" s="805"/>
    </row>
    <row r="29" spans="1:15" ht="11.25" customHeight="1">
      <c r="A29" s="245" t="s">
        <v>38</v>
      </c>
      <c r="B29" s="14"/>
      <c r="C29" s="47"/>
      <c r="D29" s="248"/>
      <c r="E29" s="250"/>
      <c r="F29" s="237">
        <f>SUM(F24:F25,F26)</f>
        <v>0</v>
      </c>
      <c r="G29" s="237">
        <f>SUM(G24:G25,G26)</f>
        <v>0</v>
      </c>
      <c r="H29" s="237">
        <f>SUM(H24:H25,H26)</f>
        <v>0</v>
      </c>
      <c r="I29" s="234">
        <f>SUM(F29:H29)</f>
        <v>0</v>
      </c>
      <c r="J29" s="237">
        <f>SUM(J24:J25,J26)</f>
        <v>0</v>
      </c>
      <c r="K29" s="237">
        <f>SUM(K24:K25,K26)</f>
        <v>0</v>
      </c>
      <c r="L29" s="234">
        <f>SUM(J29:K29)</f>
        <v>0</v>
      </c>
      <c r="M29" s="235">
        <f>SUM(I29+L29)</f>
        <v>0</v>
      </c>
      <c r="N29" s="732"/>
      <c r="O29" s="805"/>
    </row>
    <row r="30" spans="1:15" ht="3" customHeight="1">
      <c r="A30" s="245"/>
      <c r="B30" s="14"/>
      <c r="C30" s="47"/>
      <c r="D30" s="248"/>
      <c r="E30" s="250"/>
      <c r="F30" s="51"/>
      <c r="G30" s="238"/>
      <c r="H30" s="51"/>
      <c r="I30" s="238"/>
      <c r="J30" s="51"/>
      <c r="K30" s="51"/>
      <c r="L30" s="51"/>
      <c r="M30" s="23"/>
      <c r="N30" s="732"/>
      <c r="O30" s="805"/>
    </row>
    <row r="31" spans="1:15" ht="11.25" customHeight="1">
      <c r="A31" s="135" t="s">
        <v>26</v>
      </c>
      <c r="B31" s="14"/>
      <c r="C31" s="47"/>
      <c r="D31" s="246"/>
      <c r="E31" s="247">
        <v>104</v>
      </c>
      <c r="F31" s="233">
        <v>0</v>
      </c>
      <c r="G31" s="233">
        <v>0</v>
      </c>
      <c r="H31" s="233">
        <v>0</v>
      </c>
      <c r="I31" s="509">
        <f>SUM(F31:H31)</f>
        <v>0</v>
      </c>
      <c r="J31" s="233">
        <v>0</v>
      </c>
      <c r="K31" s="233">
        <v>0</v>
      </c>
      <c r="L31" s="509">
        <f>SUM(J31:K31)</f>
        <v>0</v>
      </c>
      <c r="M31" s="510">
        <f>SUM(I31+L31)</f>
        <v>0</v>
      </c>
      <c r="N31" s="732"/>
      <c r="O31" s="805"/>
    </row>
    <row r="32" spans="1:15" ht="3" customHeight="1">
      <c r="A32" s="137"/>
      <c r="B32" s="14"/>
      <c r="C32" s="47"/>
      <c r="D32" s="248"/>
      <c r="E32" s="250"/>
      <c r="F32" s="62"/>
      <c r="G32" s="219"/>
      <c r="H32" s="62"/>
      <c r="I32" s="219"/>
      <c r="J32" s="62"/>
      <c r="K32" s="62"/>
      <c r="L32" s="62"/>
      <c r="M32" s="29"/>
      <c r="N32" s="732"/>
      <c r="O32" s="805"/>
    </row>
    <row r="33" spans="1:15" ht="3" customHeight="1">
      <c r="A33" s="229"/>
      <c r="B33" s="225"/>
      <c r="C33" s="252"/>
      <c r="D33" s="246"/>
      <c r="E33" s="251"/>
      <c r="F33" s="60"/>
      <c r="G33" s="53"/>
      <c r="H33" s="60"/>
      <c r="I33" s="53"/>
      <c r="J33" s="60"/>
      <c r="K33" s="60"/>
      <c r="L33" s="60"/>
      <c r="M33" s="25"/>
      <c r="N33" s="732"/>
      <c r="O33" s="805"/>
    </row>
    <row r="34" spans="1:15" ht="11.25" customHeight="1">
      <c r="A34" s="229"/>
      <c r="B34" s="225"/>
      <c r="C34" s="252"/>
      <c r="D34" s="246"/>
      <c r="E34" s="251"/>
      <c r="F34" s="60">
        <f aca="true" t="shared" si="0" ref="F34:M34">SUM(F29-F31)</f>
        <v>0</v>
      </c>
      <c r="G34" s="60">
        <f t="shared" si="0"/>
        <v>0</v>
      </c>
      <c r="H34" s="60">
        <f t="shared" si="0"/>
        <v>0</v>
      </c>
      <c r="I34" s="234">
        <f t="shared" si="0"/>
        <v>0</v>
      </c>
      <c r="J34" s="60">
        <f t="shared" si="0"/>
        <v>0</v>
      </c>
      <c r="K34" s="60">
        <f t="shared" si="0"/>
        <v>0</v>
      </c>
      <c r="L34" s="234">
        <f t="shared" si="0"/>
        <v>0</v>
      </c>
      <c r="M34" s="234">
        <f t="shared" si="0"/>
        <v>0</v>
      </c>
      <c r="N34" s="806"/>
      <c r="O34" s="805"/>
    </row>
    <row r="35" spans="1:15" ht="11.25" customHeight="1">
      <c r="A35" s="134" t="s">
        <v>27</v>
      </c>
      <c r="B35" s="34"/>
      <c r="C35" s="253"/>
      <c r="D35" s="254"/>
      <c r="E35" s="255">
        <v>105</v>
      </c>
      <c r="F35" s="291">
        <f>SUM(F36:F38)</f>
        <v>0</v>
      </c>
      <c r="G35" s="291">
        <f>SUM(G36:G38)</f>
        <v>0</v>
      </c>
      <c r="H35" s="291">
        <f>SUM(H36:H38)</f>
        <v>0</v>
      </c>
      <c r="I35" s="234">
        <f>SUM(F35:H35)</f>
        <v>0</v>
      </c>
      <c r="J35" s="291">
        <f>SUM(J36:J38)</f>
        <v>0</v>
      </c>
      <c r="K35" s="291">
        <f>SUM(K36:K38)</f>
        <v>0</v>
      </c>
      <c r="L35" s="535">
        <f>SUM(L36:L38)</f>
        <v>0</v>
      </c>
      <c r="M35" s="234">
        <f>SUM(M36:M38)</f>
        <v>0</v>
      </c>
      <c r="N35" s="732"/>
      <c r="O35" s="805"/>
    </row>
    <row r="36" spans="1:15" ht="11.25" customHeight="1">
      <c r="A36" s="256" t="s">
        <v>39</v>
      </c>
      <c r="B36" s="225"/>
      <c r="C36" s="252"/>
      <c r="D36" s="249"/>
      <c r="E36" s="247">
        <v>106</v>
      </c>
      <c r="F36" s="513">
        <f>SUM(F34-F37-F38)</f>
        <v>0</v>
      </c>
      <c r="G36" s="513">
        <f>SUM(G34-G37-G38)</f>
        <v>0</v>
      </c>
      <c r="H36" s="513">
        <f>SUM(H34-H37-H38)</f>
        <v>0</v>
      </c>
      <c r="I36" s="509">
        <f>SUM(F36:H36)</f>
        <v>0</v>
      </c>
      <c r="J36" s="513">
        <f>SUM(J34-J37-J38)</f>
        <v>0</v>
      </c>
      <c r="K36" s="513">
        <f>SUM(K34-K37-K38)</f>
        <v>0</v>
      </c>
      <c r="L36" s="509">
        <f>SUM(L34-L37-L38)</f>
        <v>0</v>
      </c>
      <c r="M36" s="509">
        <f>SUM(I36+L36)</f>
        <v>0</v>
      </c>
      <c r="N36" s="806"/>
      <c r="O36" s="805"/>
    </row>
    <row r="37" spans="1:15" ht="11.25" customHeight="1">
      <c r="A37" s="256" t="s">
        <v>40</v>
      </c>
      <c r="B37" s="225"/>
      <c r="C37" s="252"/>
      <c r="D37" s="246"/>
      <c r="E37" s="247">
        <v>107</v>
      </c>
      <c r="F37" s="233">
        <v>0</v>
      </c>
      <c r="G37" s="233">
        <v>0</v>
      </c>
      <c r="H37" s="233">
        <v>0</v>
      </c>
      <c r="I37" s="509">
        <f>SUM(F37:H37)</f>
        <v>0</v>
      </c>
      <c r="J37" s="233">
        <v>0</v>
      </c>
      <c r="K37" s="233">
        <v>0</v>
      </c>
      <c r="L37" s="509">
        <f>SUM(J37:K37)</f>
        <v>0</v>
      </c>
      <c r="M37" s="510">
        <f>SUM(I37+L37)</f>
        <v>0</v>
      </c>
      <c r="N37" s="806"/>
      <c r="O37" s="805"/>
    </row>
    <row r="38" spans="1:15" ht="11.25" customHeight="1">
      <c r="A38" s="810" t="s">
        <v>182</v>
      </c>
      <c r="B38" s="811"/>
      <c r="C38" s="811"/>
      <c r="D38" s="246"/>
      <c r="E38" s="247">
        <v>108</v>
      </c>
      <c r="F38" s="233">
        <v>0</v>
      </c>
      <c r="G38" s="233">
        <v>0</v>
      </c>
      <c r="H38" s="233">
        <v>0</v>
      </c>
      <c r="I38" s="509">
        <f>SUM(F38:H38)</f>
        <v>0</v>
      </c>
      <c r="J38" s="233">
        <v>0</v>
      </c>
      <c r="K38" s="233">
        <v>0</v>
      </c>
      <c r="L38" s="509">
        <f>SUM(J38:K38)</f>
        <v>0</v>
      </c>
      <c r="M38" s="510">
        <f>SUM(I38+L38)</f>
        <v>0</v>
      </c>
      <c r="N38" s="806"/>
      <c r="O38" s="805"/>
    </row>
    <row r="39" spans="1:15" ht="3" customHeight="1">
      <c r="A39" s="257"/>
      <c r="B39" s="258"/>
      <c r="C39" s="259"/>
      <c r="D39" s="260"/>
      <c r="E39" s="261"/>
      <c r="F39" s="67"/>
      <c r="G39" s="67"/>
      <c r="H39" s="67"/>
      <c r="I39" s="67"/>
      <c r="J39" s="67"/>
      <c r="K39" s="67"/>
      <c r="L39" s="67"/>
      <c r="M39" s="26"/>
      <c r="N39" s="806"/>
      <c r="O39" s="805"/>
    </row>
    <row r="40" spans="1:15" ht="3.75" customHeight="1">
      <c r="A40" s="285"/>
      <c r="B40" s="286"/>
      <c r="C40" s="287"/>
      <c r="D40" s="288"/>
      <c r="E40" s="289"/>
      <c r="F40" s="288"/>
      <c r="G40" s="288"/>
      <c r="H40" s="288"/>
      <c r="I40" s="288"/>
      <c r="J40" s="290"/>
      <c r="K40" s="290"/>
      <c r="L40" s="290"/>
      <c r="M40" s="279"/>
      <c r="N40" s="806"/>
      <c r="O40" s="805"/>
    </row>
    <row r="41" spans="1:15" ht="3" customHeight="1">
      <c r="A41" s="524"/>
      <c r="B41" s="525"/>
      <c r="C41" s="526"/>
      <c r="D41" s="527"/>
      <c r="E41" s="528"/>
      <c r="F41" s="534"/>
      <c r="G41" s="527"/>
      <c r="H41" s="534"/>
      <c r="I41" s="527"/>
      <c r="J41" s="534"/>
      <c r="K41" s="527"/>
      <c r="L41" s="534"/>
      <c r="M41" s="529"/>
      <c r="N41" s="806"/>
      <c r="O41" s="805"/>
    </row>
    <row r="42" spans="1:15" ht="11.25" customHeight="1">
      <c r="A42" s="623"/>
      <c r="B42" s="286"/>
      <c r="C42" s="287"/>
      <c r="D42" s="279"/>
      <c r="E42" s="289"/>
      <c r="F42" s="536">
        <v>0</v>
      </c>
      <c r="G42" s="537">
        <v>0</v>
      </c>
      <c r="H42" s="536">
        <v>0</v>
      </c>
      <c r="I42" s="284">
        <f>SUM(F42:H42)</f>
        <v>0</v>
      </c>
      <c r="J42" s="536">
        <v>0</v>
      </c>
      <c r="K42" s="537">
        <v>0</v>
      </c>
      <c r="L42" s="284">
        <f>SUM(J42:K42)</f>
        <v>0</v>
      </c>
      <c r="M42" s="284">
        <f>SUM(I42+L42)</f>
        <v>0</v>
      </c>
      <c r="N42" s="806"/>
      <c r="O42" s="805"/>
    </row>
    <row r="43" spans="1:15" ht="11.25" customHeight="1">
      <c r="A43" s="623"/>
      <c r="B43" s="286"/>
      <c r="C43" s="287"/>
      <c r="D43" s="279"/>
      <c r="E43" s="289"/>
      <c r="F43" s="60">
        <f>SUM(F35-F42)</f>
        <v>0</v>
      </c>
      <c r="G43" s="60">
        <f aca="true" t="shared" si="1" ref="G43:M43">SUM(G35-G42)</f>
        <v>0</v>
      </c>
      <c r="H43" s="60">
        <f t="shared" si="1"/>
        <v>0</v>
      </c>
      <c r="I43" s="234">
        <f t="shared" si="1"/>
        <v>0</v>
      </c>
      <c r="J43" s="60">
        <f t="shared" si="1"/>
        <v>0</v>
      </c>
      <c r="K43" s="60">
        <f t="shared" si="1"/>
        <v>0</v>
      </c>
      <c r="L43" s="234">
        <f t="shared" si="1"/>
        <v>0</v>
      </c>
      <c r="M43" s="234">
        <f t="shared" si="1"/>
        <v>0</v>
      </c>
      <c r="N43" s="806"/>
      <c r="O43" s="805"/>
    </row>
    <row r="44" spans="1:15" ht="3" customHeight="1">
      <c r="A44" s="181"/>
      <c r="B44" s="530"/>
      <c r="C44" s="531"/>
      <c r="D44" s="532"/>
      <c r="E44" s="533"/>
      <c r="F44" s="62"/>
      <c r="G44" s="532"/>
      <c r="H44" s="62"/>
      <c r="I44" s="532"/>
      <c r="J44" s="62"/>
      <c r="K44" s="532"/>
      <c r="L44" s="62"/>
      <c r="M44" s="29"/>
      <c r="N44" s="732"/>
      <c r="O44" s="805"/>
    </row>
    <row r="45" spans="1:13" ht="11.25" customHeight="1">
      <c r="A45" s="286"/>
      <c r="B45" s="286"/>
      <c r="C45" s="287"/>
      <c r="D45" s="279"/>
      <c r="E45" s="289"/>
      <c r="F45" s="279"/>
      <c r="G45" s="279"/>
      <c r="H45" s="279"/>
      <c r="I45" s="279"/>
      <c r="J45" s="279"/>
      <c r="K45" s="279"/>
      <c r="L45" s="279"/>
      <c r="M45" s="279"/>
    </row>
    <row r="46" spans="1:13" ht="11.25" customHeight="1">
      <c r="A46" s="157" t="s">
        <v>28</v>
      </c>
      <c r="B46" s="286"/>
      <c r="C46" s="287"/>
      <c r="D46" s="287"/>
      <c r="E46" s="289"/>
      <c r="F46" s="287"/>
      <c r="G46" s="279"/>
      <c r="H46" s="287"/>
      <c r="I46" s="279"/>
      <c r="J46" s="279"/>
      <c r="K46" s="279"/>
      <c r="L46" s="279"/>
      <c r="M46" s="279"/>
    </row>
    <row r="47" spans="1:13" ht="3" customHeight="1">
      <c r="A47" s="286"/>
      <c r="B47" s="286"/>
      <c r="C47" s="287"/>
      <c r="D47" s="292"/>
      <c r="E47" s="289"/>
      <c r="F47" s="292"/>
      <c r="G47" s="292"/>
      <c r="H47" s="292"/>
      <c r="I47" s="292"/>
      <c r="J47" s="288"/>
      <c r="K47" s="288"/>
      <c r="L47" s="288"/>
      <c r="M47" s="279"/>
    </row>
    <row r="48" spans="1:13" ht="11.25" customHeight="1">
      <c r="A48" s="262" t="s">
        <v>29</v>
      </c>
      <c r="B48" s="263"/>
      <c r="C48" s="264"/>
      <c r="D48" s="265" t="s">
        <v>30</v>
      </c>
      <c r="E48" s="266"/>
      <c r="F48" s="267"/>
      <c r="G48" s="293"/>
      <c r="H48" s="812" t="s">
        <v>144</v>
      </c>
      <c r="I48" s="812"/>
      <c r="J48" s="812"/>
      <c r="K48" s="812"/>
      <c r="L48" s="812"/>
      <c r="M48" s="812"/>
    </row>
    <row r="49" spans="1:13" ht="11.25" customHeight="1">
      <c r="A49" s="262" t="s">
        <v>31</v>
      </c>
      <c r="B49" s="268"/>
      <c r="C49" s="269" t="s">
        <v>32</v>
      </c>
      <c r="D49" s="265" t="s">
        <v>33</v>
      </c>
      <c r="E49" s="270"/>
      <c r="F49" s="269" t="s">
        <v>34</v>
      </c>
      <c r="G49" s="22"/>
      <c r="H49" s="288"/>
      <c r="I49" s="292"/>
      <c r="J49" s="292"/>
      <c r="K49" s="292"/>
      <c r="L49" s="292"/>
      <c r="M49" s="292"/>
    </row>
    <row r="50" spans="1:13" ht="3" customHeight="1">
      <c r="A50" s="271"/>
      <c r="B50" s="196"/>
      <c r="C50" s="63"/>
      <c r="D50" s="40"/>
      <c r="E50" s="272"/>
      <c r="F50" s="64"/>
      <c r="G50" s="30"/>
      <c r="H50" s="40"/>
      <c r="I50" s="292"/>
      <c r="J50" s="292"/>
      <c r="K50" s="292"/>
      <c r="L50" s="292"/>
      <c r="M50" s="292"/>
    </row>
    <row r="51" spans="1:13" ht="11.25" customHeight="1">
      <c r="A51" s="273" t="s">
        <v>15</v>
      </c>
      <c r="B51" s="255">
        <v>111</v>
      </c>
      <c r="C51" s="511">
        <f>SUM(F36+G36)</f>
        <v>0</v>
      </c>
      <c r="D51" s="808">
        <f>SUM('kernobstsaft 20 (OHNE LA)'!G24)</f>
        <v>0</v>
      </c>
      <c r="E51" s="809"/>
      <c r="F51" s="601">
        <f>IF(ISERROR((D51/C51*100)),"",ROUND(D51/C51*100,2))</f>
      </c>
      <c r="G51" s="512"/>
      <c r="H51" s="40"/>
      <c r="I51" s="292"/>
      <c r="J51" s="292"/>
      <c r="K51" s="292"/>
      <c r="L51" s="292"/>
      <c r="M51" s="292"/>
    </row>
    <row r="52" spans="1:13" ht="11.25" customHeight="1">
      <c r="A52" s="273" t="s">
        <v>16</v>
      </c>
      <c r="B52" s="255">
        <v>112</v>
      </c>
      <c r="C52" s="511">
        <f>J36</f>
        <v>0</v>
      </c>
      <c r="D52" s="808">
        <f>SUM('kernobstsaft 20 (OHNE LA)'!G25)</f>
        <v>0</v>
      </c>
      <c r="E52" s="809"/>
      <c r="F52" s="601">
        <f>IF(ISERROR((D52/C52*100)),"",ROUND(D52/C52*100,2))</f>
      </c>
      <c r="G52" s="512"/>
      <c r="H52" s="288"/>
      <c r="I52" s="292"/>
      <c r="J52" s="292"/>
      <c r="K52" s="292"/>
      <c r="L52" s="292"/>
      <c r="M52" s="292"/>
    </row>
    <row r="53" spans="1:13" ht="11.25" customHeight="1">
      <c r="A53" s="274" t="s">
        <v>20</v>
      </c>
      <c r="B53" s="247">
        <v>113</v>
      </c>
      <c r="C53" s="511">
        <f>SUM(H36+K36)</f>
        <v>0</v>
      </c>
      <c r="D53" s="808">
        <f>SUM('kernobstsaft 20 (OHNE LA)'!G26)</f>
        <v>0</v>
      </c>
      <c r="E53" s="809"/>
      <c r="F53" s="601">
        <f>IF(ISERROR((D53/C53*100)),"",ROUND(D53/C53*100,2))</f>
      </c>
      <c r="G53" s="512"/>
      <c r="H53" s="288"/>
      <c r="I53" s="292"/>
      <c r="J53" s="292"/>
      <c r="K53" s="292"/>
      <c r="L53" s="292"/>
      <c r="M53" s="292"/>
    </row>
    <row r="54" spans="1:13" ht="3" customHeight="1">
      <c r="A54" s="273"/>
      <c r="B54" s="275"/>
      <c r="C54" s="602"/>
      <c r="D54" s="815"/>
      <c r="E54" s="816"/>
      <c r="F54" s="64"/>
      <c r="G54" s="30"/>
      <c r="H54" s="40"/>
      <c r="I54" s="292"/>
      <c r="J54" s="292"/>
      <c r="K54" s="292"/>
      <c r="L54" s="292"/>
      <c r="M54" s="292"/>
    </row>
    <row r="55" spans="1:13" ht="3" customHeight="1">
      <c r="A55" s="273"/>
      <c r="B55" s="275"/>
      <c r="C55" s="23"/>
      <c r="D55" s="279"/>
      <c r="E55" s="280"/>
      <c r="F55" s="64"/>
      <c r="G55" s="293"/>
      <c r="H55" s="40"/>
      <c r="I55" s="292"/>
      <c r="J55" s="292"/>
      <c r="K55" s="292"/>
      <c r="L55" s="292"/>
      <c r="M55" s="292"/>
    </row>
    <row r="56" spans="1:13" ht="11.25" customHeight="1">
      <c r="A56" s="273" t="s">
        <v>35</v>
      </c>
      <c r="B56" s="247">
        <v>114</v>
      </c>
      <c r="C56" s="510">
        <f>SUM(C51:C53)</f>
        <v>0</v>
      </c>
      <c r="D56" s="813">
        <f>SUM(D51:E53)</f>
        <v>0</v>
      </c>
      <c r="E56" s="814"/>
      <c r="F56" s="601">
        <f>IF(ISERROR((D56/C56*100)),"",ROUND(D56/C56*100,2))</f>
      </c>
      <c r="G56" s="512"/>
      <c r="H56" s="288"/>
      <c r="I56" s="292"/>
      <c r="J56" s="292"/>
      <c r="K56" s="292"/>
      <c r="L56" s="292"/>
      <c r="M56" s="292"/>
    </row>
    <row r="57" spans="1:13" ht="3" customHeight="1">
      <c r="A57" s="276"/>
      <c r="B57" s="277"/>
      <c r="C57" s="278"/>
      <c r="D57" s="281"/>
      <c r="E57" s="282"/>
      <c r="F57" s="283"/>
      <c r="G57" s="294"/>
      <c r="H57" s="295"/>
      <c r="I57" s="292"/>
      <c r="J57" s="292"/>
      <c r="K57" s="292"/>
      <c r="L57" s="292"/>
      <c r="M57" s="292"/>
    </row>
    <row r="58" spans="1:13" ht="3" customHeight="1">
      <c r="A58" s="296"/>
      <c r="B58" s="296"/>
      <c r="C58" s="297"/>
      <c r="D58" s="292"/>
      <c r="E58" s="289"/>
      <c r="F58" s="292"/>
      <c r="G58" s="292"/>
      <c r="H58" s="292"/>
      <c r="I58" s="292"/>
      <c r="J58" s="292"/>
      <c r="K58" s="292"/>
      <c r="L58" s="292"/>
      <c r="M58" s="292"/>
    </row>
    <row r="59" spans="1:13" ht="3" customHeight="1">
      <c r="A59" s="298"/>
      <c r="B59" s="296"/>
      <c r="C59" s="297"/>
      <c r="D59" s="288"/>
      <c r="E59" s="289"/>
      <c r="F59" s="288"/>
      <c r="G59" s="288"/>
      <c r="H59" s="288"/>
      <c r="I59" s="288"/>
      <c r="J59" s="288"/>
      <c r="K59" s="288"/>
      <c r="L59" s="288"/>
      <c r="M59" s="299"/>
    </row>
    <row r="60" spans="1:13" ht="11.25" customHeight="1">
      <c r="A60" s="140"/>
      <c r="B60" s="140"/>
      <c r="C60" s="140"/>
      <c r="D60" s="140"/>
      <c r="E60" s="140"/>
      <c r="F60" s="140"/>
      <c r="G60" s="140"/>
      <c r="H60" s="140"/>
      <c r="I60" s="140"/>
      <c r="J60" s="140"/>
      <c r="K60" s="140"/>
      <c r="L60" s="140"/>
      <c r="M60" s="140"/>
    </row>
    <row r="61" spans="1:13" ht="11.25" customHeight="1">
      <c r="A61" s="140"/>
      <c r="B61" s="140"/>
      <c r="C61" s="140"/>
      <c r="D61" s="140"/>
      <c r="E61" s="140"/>
      <c r="F61" s="140"/>
      <c r="G61" s="140"/>
      <c r="H61" s="140"/>
      <c r="I61" s="140"/>
      <c r="J61" s="140"/>
      <c r="K61" s="140"/>
      <c r="L61" s="140"/>
      <c r="M61" s="140"/>
    </row>
    <row r="62" spans="1:13" ht="11.25" customHeight="1">
      <c r="A62" s="140"/>
      <c r="B62" s="140"/>
      <c r="C62" s="140"/>
      <c r="D62" s="140"/>
      <c r="E62" s="140"/>
      <c r="F62" s="140"/>
      <c r="G62" s="140"/>
      <c r="H62" s="140"/>
      <c r="I62" s="140"/>
      <c r="J62" s="140"/>
      <c r="K62" s="140"/>
      <c r="L62" s="140"/>
      <c r="M62" s="140"/>
    </row>
    <row r="63" spans="1:13" ht="11.25" customHeight="1">
      <c r="A63" s="140"/>
      <c r="B63" s="140"/>
      <c r="C63" s="140"/>
      <c r="D63" s="140"/>
      <c r="E63" s="140"/>
      <c r="F63" s="140"/>
      <c r="G63" s="140"/>
      <c r="H63" s="140"/>
      <c r="I63" s="140"/>
      <c r="J63" s="140"/>
      <c r="K63" s="140"/>
      <c r="L63" s="140"/>
      <c r="M63" s="140"/>
    </row>
    <row r="64" spans="1:13" ht="11.25" customHeight="1">
      <c r="A64" s="140"/>
      <c r="B64" s="140"/>
      <c r="C64" s="140"/>
      <c r="D64" s="140"/>
      <c r="E64" s="140"/>
      <c r="F64" s="140"/>
      <c r="G64" s="140"/>
      <c r="H64" s="140"/>
      <c r="I64" s="140"/>
      <c r="J64" s="140"/>
      <c r="K64" s="140"/>
      <c r="L64" s="140"/>
      <c r="M64" s="140"/>
    </row>
    <row r="65" spans="1:13" ht="11.25" customHeight="1">
      <c r="A65" s="140"/>
      <c r="B65" s="140"/>
      <c r="C65" s="140"/>
      <c r="D65" s="140"/>
      <c r="E65" s="140"/>
      <c r="F65" s="140"/>
      <c r="G65" s="140"/>
      <c r="H65" s="140"/>
      <c r="I65" s="140"/>
      <c r="J65" s="140"/>
      <c r="K65" s="140"/>
      <c r="L65" s="140"/>
      <c r="M65" s="140"/>
    </row>
    <row r="66" spans="1:13" ht="11.25" customHeight="1">
      <c r="A66" s="140"/>
      <c r="B66" s="140"/>
      <c r="C66" s="140"/>
      <c r="D66" s="140"/>
      <c r="E66" s="140"/>
      <c r="F66" s="140"/>
      <c r="G66" s="140"/>
      <c r="H66" s="140"/>
      <c r="I66" s="140"/>
      <c r="J66" s="140"/>
      <c r="K66" s="140"/>
      <c r="L66" s="140"/>
      <c r="M66" s="140"/>
    </row>
    <row r="67" spans="1:13" ht="11.25" customHeight="1">
      <c r="A67" s="140"/>
      <c r="B67" s="140"/>
      <c r="C67" s="140"/>
      <c r="D67" s="140"/>
      <c r="E67" s="140"/>
      <c r="F67" s="140"/>
      <c r="G67" s="140"/>
      <c r="H67" s="140"/>
      <c r="I67" s="140"/>
      <c r="J67" s="140"/>
      <c r="K67" s="140"/>
      <c r="L67" s="140"/>
      <c r="M67" s="140"/>
    </row>
  </sheetData>
  <sheetProtection/>
  <mergeCells count="41">
    <mergeCell ref="N22:O22"/>
    <mergeCell ref="N23:O23"/>
    <mergeCell ref="N24:O24"/>
    <mergeCell ref="A15:D15"/>
    <mergeCell ref="A10:D10"/>
    <mergeCell ref="A11:D11"/>
    <mergeCell ref="A12:D12"/>
    <mergeCell ref="A13:D13"/>
    <mergeCell ref="A14:D14"/>
    <mergeCell ref="N17:O17"/>
    <mergeCell ref="N21:O21"/>
    <mergeCell ref="N20:O20"/>
    <mergeCell ref="N19:O19"/>
    <mergeCell ref="N18:O18"/>
    <mergeCell ref="D53:E53"/>
    <mergeCell ref="A38:C38"/>
    <mergeCell ref="H48:M48"/>
    <mergeCell ref="D56:E56"/>
    <mergeCell ref="D54:E54"/>
    <mergeCell ref="D51:E51"/>
    <mergeCell ref="D52:E52"/>
    <mergeCell ref="N25:O25"/>
    <mergeCell ref="N37:O37"/>
    <mergeCell ref="N36:O36"/>
    <mergeCell ref="N38:O38"/>
    <mergeCell ref="N26:O26"/>
    <mergeCell ref="N29:O29"/>
    <mergeCell ref="N34:O34"/>
    <mergeCell ref="N35:O35"/>
    <mergeCell ref="N28:O28"/>
    <mergeCell ref="N27:O27"/>
    <mergeCell ref="N30:O30"/>
    <mergeCell ref="N33:O33"/>
    <mergeCell ref="N32:O32"/>
    <mergeCell ref="N31:O31"/>
    <mergeCell ref="N44:O44"/>
    <mergeCell ref="N42:O42"/>
    <mergeCell ref="N43:O43"/>
    <mergeCell ref="N39:O39"/>
    <mergeCell ref="N40:O40"/>
    <mergeCell ref="N41:O41"/>
  </mergeCells>
  <printOptions/>
  <pageMargins left="0.4724409448818898" right="0.4724409448818898" top="0.2362204724409449" bottom="0.4724409448818898" header="0" footer="0.31496062992125984"/>
  <pageSetup horizontalDpi="600" verticalDpi="600" orientation="landscape" paperSize="9" r:id="rId2"/>
  <headerFooter alignWithMargins="0">
    <oddFooter>&amp;C&amp;7Form.  10&amp;R&amp;7&amp;P von &amp;N</oddFooter>
  </headerFooter>
  <drawing r:id="rId1"/>
</worksheet>
</file>

<file path=xl/worksheets/sheet15.xml><?xml version="1.0" encoding="utf-8"?>
<worksheet xmlns="http://schemas.openxmlformats.org/spreadsheetml/2006/main" xmlns:r="http://schemas.openxmlformats.org/officeDocument/2006/relationships">
  <sheetPr>
    <tabColor theme="8" tint="0.39998000860214233"/>
  </sheetPr>
  <dimension ref="A5:S67"/>
  <sheetViews>
    <sheetView showZeros="0" zoomScaleSheetLayoutView="100" zoomScalePageLayoutView="0" workbookViewId="0" topLeftCell="A1">
      <selection activeCell="F15" sqref="F15"/>
    </sheetView>
  </sheetViews>
  <sheetFormatPr defaultColWidth="11.421875" defaultRowHeight="11.25" customHeight="1"/>
  <cols>
    <col min="1" max="1" width="12.7109375" style="619" customWidth="1"/>
    <col min="2" max="2" width="3.7109375" style="619" customWidth="1"/>
    <col min="3" max="3" width="12.00390625" style="619" customWidth="1"/>
    <col min="4" max="4" width="9.00390625" style="619" customWidth="1"/>
    <col min="5" max="5" width="3.7109375" style="619" customWidth="1"/>
    <col min="6" max="13" width="12.00390625" style="619" customWidth="1"/>
    <col min="14" max="14" width="2.7109375" style="619" customWidth="1"/>
    <col min="15" max="16" width="12.00390625" style="619" customWidth="1"/>
    <col min="17" max="16384" width="11.421875" style="619" customWidth="1"/>
  </cols>
  <sheetData>
    <row r="1" ht="12.75"/>
    <row r="2" ht="12.75"/>
    <row r="3" ht="12.75"/>
    <row r="4" ht="12.75"/>
    <row r="5" spans="4:14" ht="11.25" customHeight="1">
      <c r="D5" s="5"/>
      <c r="E5" s="6"/>
      <c r="F5" s="5"/>
      <c r="G5" s="6"/>
      <c r="H5" s="5"/>
      <c r="I5" s="6"/>
      <c r="J5" s="6"/>
      <c r="K5" s="5"/>
      <c r="L5" s="45"/>
      <c r="M5" s="7"/>
      <c r="N5" s="7"/>
    </row>
    <row r="6" spans="1:19" ht="11.25" customHeight="1">
      <c r="A6" s="604" t="s">
        <v>218</v>
      </c>
      <c r="E6" s="5"/>
      <c r="F6" s="2"/>
      <c r="G6" s="3"/>
      <c r="H6" s="4"/>
      <c r="I6" s="5"/>
      <c r="J6" s="6"/>
      <c r="K6" s="5"/>
      <c r="L6" s="6"/>
      <c r="M6" s="6"/>
      <c r="N6" s="5"/>
      <c r="O6" s="45"/>
      <c r="P6" s="7"/>
      <c r="Q6" s="7"/>
      <c r="R6" s="7"/>
      <c r="S6" s="7"/>
    </row>
    <row r="7" spans="4:14" ht="3" customHeight="1">
      <c r="D7" s="5"/>
      <c r="E7" s="6"/>
      <c r="F7" s="5"/>
      <c r="G7" s="6"/>
      <c r="H7" s="5"/>
      <c r="I7" s="6"/>
      <c r="J7" s="6"/>
      <c r="K7" s="5"/>
      <c r="L7" s="45"/>
      <c r="M7" s="7"/>
      <c r="N7" s="7"/>
    </row>
    <row r="8" spans="4:14" ht="3" customHeight="1">
      <c r="D8" s="5"/>
      <c r="E8" s="6"/>
      <c r="F8" s="5"/>
      <c r="G8" s="6"/>
      <c r="H8" s="5"/>
      <c r="I8" s="6"/>
      <c r="J8" s="6"/>
      <c r="K8" s="5"/>
      <c r="L8" s="45"/>
      <c r="M8" s="7"/>
      <c r="N8" s="7"/>
    </row>
    <row r="9" spans="5:14" ht="11.25" customHeight="1">
      <c r="E9" s="6"/>
      <c r="G9" s="6"/>
      <c r="H9" s="5"/>
      <c r="I9" s="6"/>
      <c r="J9" s="6"/>
      <c r="K9" s="5"/>
      <c r="L9" s="45"/>
      <c r="M9" s="7"/>
      <c r="N9" s="7"/>
    </row>
    <row r="10" spans="1:14" ht="12.75" customHeight="1">
      <c r="A10" s="826">
        <f>'kernobstsaft 20 (NUR LA)'!A9:E9</f>
        <v>0</v>
      </c>
      <c r="B10" s="827"/>
      <c r="C10" s="827"/>
      <c r="D10" s="828"/>
      <c r="E10" s="6"/>
      <c r="F10" s="8" t="s">
        <v>228</v>
      </c>
      <c r="G10" s="6"/>
      <c r="H10" s="5"/>
      <c r="I10" s="6"/>
      <c r="J10" s="6"/>
      <c r="K10" s="5"/>
      <c r="L10" s="45"/>
      <c r="M10" s="7"/>
      <c r="N10" s="7"/>
    </row>
    <row r="11" spans="1:4" ht="11.25" customHeight="1">
      <c r="A11" s="829">
        <f>'kernobstsaft 20 (NUR LA)'!A10:E10</f>
        <v>0</v>
      </c>
      <c r="B11" s="830"/>
      <c r="C11" s="830"/>
      <c r="D11" s="831"/>
    </row>
    <row r="12" spans="1:6" ht="11.25" customHeight="1">
      <c r="A12" s="829">
        <f>'kernobstsaft 20 (NUR LA)'!A11:E11</f>
        <v>0</v>
      </c>
      <c r="B12" s="830"/>
      <c r="C12" s="830"/>
      <c r="D12" s="831"/>
      <c r="F12" s="11" t="s">
        <v>224</v>
      </c>
    </row>
    <row r="13" spans="1:6" ht="11.25" customHeight="1">
      <c r="A13" s="829">
        <f>'kernobstsaft 20 (NUR LA)'!A12:E12</f>
        <v>0</v>
      </c>
      <c r="B13" s="830"/>
      <c r="C13" s="830"/>
      <c r="D13" s="831"/>
      <c r="F13" s="12" t="s">
        <v>223</v>
      </c>
    </row>
    <row r="14" spans="1:4" ht="11.25" customHeight="1">
      <c r="A14" s="829">
        <f>'kernobstsaft 20 (NUR LA)'!A13:E13</f>
        <v>0</v>
      </c>
      <c r="B14" s="830"/>
      <c r="C14" s="830"/>
      <c r="D14" s="831"/>
    </row>
    <row r="15" spans="1:6" ht="11.25" customHeight="1">
      <c r="A15" s="817" t="s">
        <v>106</v>
      </c>
      <c r="B15" s="818"/>
      <c r="C15" s="818"/>
      <c r="D15" s="819"/>
      <c r="F15" s="692">
        <v>2023</v>
      </c>
    </row>
    <row r="16" ht="3" customHeight="1"/>
    <row r="17" spans="1:15" ht="11.25" customHeight="1">
      <c r="A17" s="143" t="s">
        <v>14</v>
      </c>
      <c r="B17" s="146"/>
      <c r="C17" s="208"/>
      <c r="D17" s="69"/>
      <c r="E17" s="149"/>
      <c r="F17" s="614" t="s">
        <v>15</v>
      </c>
      <c r="G17" s="614"/>
      <c r="H17" s="614"/>
      <c r="I17" s="615"/>
      <c r="J17" s="614" t="s">
        <v>16</v>
      </c>
      <c r="K17" s="614"/>
      <c r="L17" s="152"/>
      <c r="M17" s="240" t="s">
        <v>17</v>
      </c>
      <c r="N17" s="732"/>
      <c r="O17" s="805"/>
    </row>
    <row r="18" spans="1:15" ht="11.25" customHeight="1">
      <c r="A18" s="606"/>
      <c r="B18" s="605"/>
      <c r="C18" s="47"/>
      <c r="D18" s="70"/>
      <c r="E18" s="17"/>
      <c r="F18" s="164" t="s">
        <v>18</v>
      </c>
      <c r="G18" s="174" t="s">
        <v>19</v>
      </c>
      <c r="H18" s="174" t="s">
        <v>20</v>
      </c>
      <c r="I18" s="175" t="s">
        <v>21</v>
      </c>
      <c r="J18" s="174" t="s">
        <v>22</v>
      </c>
      <c r="K18" s="174" t="s">
        <v>20</v>
      </c>
      <c r="L18" s="501" t="s">
        <v>21</v>
      </c>
      <c r="M18" s="241" t="s">
        <v>23</v>
      </c>
      <c r="N18" s="732"/>
      <c r="O18" s="805"/>
    </row>
    <row r="19" spans="1:15" ht="11.25" customHeight="1">
      <c r="A19" s="181"/>
      <c r="B19" s="182"/>
      <c r="C19" s="210"/>
      <c r="D19" s="211"/>
      <c r="E19" s="185"/>
      <c r="F19" s="186" t="s">
        <v>2</v>
      </c>
      <c r="G19" s="186"/>
      <c r="H19" s="186"/>
      <c r="I19" s="186"/>
      <c r="J19" s="186"/>
      <c r="K19" s="186"/>
      <c r="L19" s="187"/>
      <c r="M19" s="241"/>
      <c r="N19" s="732"/>
      <c r="O19" s="805"/>
    </row>
    <row r="20" spans="1:15" ht="11.25" customHeight="1">
      <c r="A20" s="606"/>
      <c r="B20" s="605"/>
      <c r="C20" s="47"/>
      <c r="D20" s="470"/>
      <c r="E20" s="470"/>
      <c r="F20" s="616">
        <v>1</v>
      </c>
      <c r="G20" s="616">
        <v>2</v>
      </c>
      <c r="H20" s="616">
        <v>3</v>
      </c>
      <c r="I20" s="616">
        <v>4</v>
      </c>
      <c r="J20" s="616">
        <v>5</v>
      </c>
      <c r="K20" s="616">
        <v>6</v>
      </c>
      <c r="L20" s="616">
        <v>7</v>
      </c>
      <c r="M20" s="616">
        <v>8</v>
      </c>
      <c r="N20" s="732"/>
      <c r="O20" s="805"/>
    </row>
    <row r="21" spans="1:15" ht="3" customHeight="1">
      <c r="A21" s="606"/>
      <c r="B21" s="605"/>
      <c r="C21" s="47"/>
      <c r="D21" s="242"/>
      <c r="E21" s="243"/>
      <c r="F21" s="122"/>
      <c r="G21" s="122"/>
      <c r="H21" s="122"/>
      <c r="I21" s="122"/>
      <c r="J21" s="122"/>
      <c r="K21" s="122"/>
      <c r="L21" s="55"/>
      <c r="M21" s="188"/>
      <c r="N21" s="732"/>
      <c r="O21" s="805"/>
    </row>
    <row r="22" spans="1:15" ht="11.25" customHeight="1">
      <c r="A22" s="606" t="s">
        <v>3</v>
      </c>
      <c r="B22" s="605"/>
      <c r="C22" s="47"/>
      <c r="D22" s="244"/>
      <c r="E22" s="17"/>
      <c r="F22" s="122"/>
      <c r="G22" s="122"/>
      <c r="H22" s="122"/>
      <c r="I22" s="122"/>
      <c r="J22" s="122"/>
      <c r="K22" s="122"/>
      <c r="L22" s="55"/>
      <c r="M22" s="188"/>
      <c r="N22" s="806"/>
      <c r="O22" s="805"/>
    </row>
    <row r="23" spans="1:15" ht="11.25" customHeight="1">
      <c r="A23" s="245" t="s">
        <v>36</v>
      </c>
      <c r="B23" s="605"/>
      <c r="C23" s="47"/>
      <c r="D23" s="607"/>
      <c r="E23" s="613"/>
      <c r="F23" s="55"/>
      <c r="G23" s="55"/>
      <c r="H23" s="55"/>
      <c r="I23" s="55"/>
      <c r="J23" s="55"/>
      <c r="K23" s="55"/>
      <c r="L23" s="55"/>
      <c r="M23" s="188"/>
      <c r="N23" s="806"/>
      <c r="O23" s="805"/>
    </row>
    <row r="24" spans="1:15" ht="11.25" customHeight="1">
      <c r="A24" s="606" t="s">
        <v>24</v>
      </c>
      <c r="B24" s="605"/>
      <c r="C24" s="47"/>
      <c r="D24" s="246"/>
      <c r="E24" s="247">
        <v>101</v>
      </c>
      <c r="F24" s="233"/>
      <c r="G24" s="233"/>
      <c r="H24" s="233"/>
      <c r="I24" s="509">
        <f>SUM(F24:H24)</f>
        <v>0</v>
      </c>
      <c r="J24" s="233"/>
      <c r="K24" s="233"/>
      <c r="L24" s="509">
        <f>SUM(J24:K24)</f>
        <v>0</v>
      </c>
      <c r="M24" s="621">
        <f>SUM(I24+L24)</f>
        <v>0</v>
      </c>
      <c r="N24" s="806"/>
      <c r="O24" s="805"/>
    </row>
    <row r="25" spans="1:15" ht="11.25" customHeight="1">
      <c r="A25" s="606" t="s">
        <v>25</v>
      </c>
      <c r="B25" s="605"/>
      <c r="C25" s="47"/>
      <c r="D25" s="248"/>
      <c r="E25" s="247">
        <v>102</v>
      </c>
      <c r="F25" s="233"/>
      <c r="G25" s="233"/>
      <c r="H25" s="233">
        <v>0</v>
      </c>
      <c r="I25" s="509">
        <f>SUM(F25:H25)</f>
        <v>0</v>
      </c>
      <c r="J25" s="233"/>
      <c r="K25" s="233">
        <v>0</v>
      </c>
      <c r="L25" s="509">
        <f>SUM(J25:K25)</f>
        <v>0</v>
      </c>
      <c r="M25" s="621">
        <f>SUM(I25+L25)</f>
        <v>0</v>
      </c>
      <c r="N25" s="806"/>
      <c r="O25" s="807"/>
    </row>
    <row r="26" spans="1:15" ht="11.25" customHeight="1">
      <c r="A26" s="245" t="s">
        <v>37</v>
      </c>
      <c r="B26" s="605"/>
      <c r="C26" s="47"/>
      <c r="D26" s="249"/>
      <c r="E26" s="247">
        <v>103</v>
      </c>
      <c r="F26" s="233">
        <v>0</v>
      </c>
      <c r="G26" s="233">
        <v>0</v>
      </c>
      <c r="H26" s="233">
        <v>0</v>
      </c>
      <c r="I26" s="509">
        <f>SUM(F26:H26)</f>
        <v>0</v>
      </c>
      <c r="J26" s="233">
        <v>0</v>
      </c>
      <c r="K26" s="233">
        <v>0</v>
      </c>
      <c r="L26" s="509">
        <f>SUM(J26:K26)</f>
        <v>0</v>
      </c>
      <c r="M26" s="621">
        <f>SUM(I26+L26)</f>
        <v>0</v>
      </c>
      <c r="N26" s="806"/>
      <c r="O26" s="807"/>
    </row>
    <row r="27" spans="1:15" ht="3" customHeight="1">
      <c r="A27" s="610"/>
      <c r="B27" s="605"/>
      <c r="C27" s="47"/>
      <c r="D27" s="248"/>
      <c r="E27" s="250"/>
      <c r="F27" s="62"/>
      <c r="G27" s="236"/>
      <c r="H27" s="62"/>
      <c r="I27" s="236"/>
      <c r="J27" s="62"/>
      <c r="K27" s="62"/>
      <c r="L27" s="62"/>
      <c r="M27" s="622"/>
      <c r="N27" s="732"/>
      <c r="O27" s="805"/>
    </row>
    <row r="28" spans="1:15" ht="3" customHeight="1">
      <c r="A28" s="610"/>
      <c r="B28" s="605"/>
      <c r="C28" s="47"/>
      <c r="D28" s="246"/>
      <c r="E28" s="617"/>
      <c r="F28" s="60"/>
      <c r="G28" s="53"/>
      <c r="H28" s="60"/>
      <c r="I28" s="53"/>
      <c r="J28" s="60"/>
      <c r="K28" s="60"/>
      <c r="L28" s="60"/>
      <c r="M28" s="23"/>
      <c r="N28" s="732"/>
      <c r="O28" s="805"/>
    </row>
    <row r="29" spans="1:15" ht="11.25" customHeight="1">
      <c r="A29" s="245" t="s">
        <v>38</v>
      </c>
      <c r="B29" s="605"/>
      <c r="C29" s="47"/>
      <c r="D29" s="248"/>
      <c r="E29" s="250"/>
      <c r="F29" s="237">
        <f>SUM(F24:F25,F26)</f>
        <v>0</v>
      </c>
      <c r="G29" s="237">
        <f>SUM(G24:G25,G26)</f>
        <v>0</v>
      </c>
      <c r="H29" s="237">
        <f>SUM(H24:H25,H26)</f>
        <v>0</v>
      </c>
      <c r="I29" s="234">
        <f>SUM(F29:H29)</f>
        <v>0</v>
      </c>
      <c r="J29" s="237">
        <f>SUM(J24:J25,J26)</f>
        <v>0</v>
      </c>
      <c r="K29" s="237">
        <f>SUM(K24:K25,K26)</f>
        <v>0</v>
      </c>
      <c r="L29" s="234">
        <f>SUM(J29:K29)</f>
        <v>0</v>
      </c>
      <c r="M29" s="235">
        <f>SUM(I29+L29)</f>
        <v>0</v>
      </c>
      <c r="N29" s="732"/>
      <c r="O29" s="805"/>
    </row>
    <row r="30" spans="1:15" ht="3" customHeight="1">
      <c r="A30" s="245"/>
      <c r="B30" s="605"/>
      <c r="C30" s="47"/>
      <c r="D30" s="248"/>
      <c r="E30" s="250"/>
      <c r="F30" s="51"/>
      <c r="G30" s="238"/>
      <c r="H30" s="51"/>
      <c r="I30" s="238"/>
      <c r="J30" s="51"/>
      <c r="K30" s="51"/>
      <c r="L30" s="51"/>
      <c r="M30" s="23"/>
      <c r="N30" s="732"/>
      <c r="O30" s="805"/>
    </row>
    <row r="31" spans="1:15" ht="11.25" customHeight="1">
      <c r="A31" s="623"/>
      <c r="B31" s="626"/>
      <c r="C31" s="627"/>
      <c r="D31" s="628"/>
      <c r="E31" s="629"/>
      <c r="F31" s="630"/>
      <c r="G31" s="630"/>
      <c r="H31" s="630"/>
      <c r="I31" s="631"/>
      <c r="J31" s="630"/>
      <c r="K31" s="630"/>
      <c r="L31" s="631"/>
      <c r="M31" s="632"/>
      <c r="N31" s="732"/>
      <c r="O31" s="805"/>
    </row>
    <row r="32" spans="1:15" ht="3" customHeight="1">
      <c r="A32" s="610"/>
      <c r="B32" s="605"/>
      <c r="C32" s="47"/>
      <c r="D32" s="248"/>
      <c r="E32" s="250"/>
      <c r="F32" s="62"/>
      <c r="G32" s="219"/>
      <c r="H32" s="62"/>
      <c r="I32" s="219"/>
      <c r="J32" s="62"/>
      <c r="K32" s="62"/>
      <c r="L32" s="62"/>
      <c r="M32" s="622"/>
      <c r="N32" s="732"/>
      <c r="O32" s="805"/>
    </row>
    <row r="33" spans="1:15" ht="3" customHeight="1">
      <c r="A33" s="608"/>
      <c r="B33" s="609"/>
      <c r="C33" s="252"/>
      <c r="D33" s="246"/>
      <c r="E33" s="617"/>
      <c r="F33" s="60"/>
      <c r="G33" s="53"/>
      <c r="H33" s="60"/>
      <c r="I33" s="53"/>
      <c r="J33" s="60"/>
      <c r="K33" s="60"/>
      <c r="L33" s="60"/>
      <c r="M33" s="25"/>
      <c r="N33" s="732"/>
      <c r="O33" s="805"/>
    </row>
    <row r="34" spans="1:15" ht="11.25" customHeight="1">
      <c r="A34" s="608"/>
      <c r="B34" s="609"/>
      <c r="C34" s="252"/>
      <c r="D34" s="246"/>
      <c r="E34" s="617"/>
      <c r="F34" s="60">
        <f aca="true" t="shared" si="0" ref="F34:M34">SUM(F29-F31)</f>
        <v>0</v>
      </c>
      <c r="G34" s="60">
        <f t="shared" si="0"/>
        <v>0</v>
      </c>
      <c r="H34" s="60">
        <f t="shared" si="0"/>
        <v>0</v>
      </c>
      <c r="I34" s="234">
        <f t="shared" si="0"/>
        <v>0</v>
      </c>
      <c r="J34" s="60">
        <f t="shared" si="0"/>
        <v>0</v>
      </c>
      <c r="K34" s="60">
        <f t="shared" si="0"/>
        <v>0</v>
      </c>
      <c r="L34" s="234">
        <f t="shared" si="0"/>
        <v>0</v>
      </c>
      <c r="M34" s="234">
        <f t="shared" si="0"/>
        <v>0</v>
      </c>
      <c r="N34" s="806"/>
      <c r="O34" s="805"/>
    </row>
    <row r="35" spans="1:15" ht="11.25" customHeight="1">
      <c r="A35" s="611" t="s">
        <v>27</v>
      </c>
      <c r="B35" s="612"/>
      <c r="C35" s="253"/>
      <c r="D35" s="254"/>
      <c r="E35" s="255">
        <v>105</v>
      </c>
      <c r="F35" s="291">
        <f>SUM(F36:F38)</f>
        <v>0</v>
      </c>
      <c r="G35" s="291">
        <f>SUM(G36:G38)</f>
        <v>0</v>
      </c>
      <c r="H35" s="291">
        <f>SUM(H36:H38)</f>
        <v>0</v>
      </c>
      <c r="I35" s="234">
        <f>SUM(F35:H35)</f>
        <v>0</v>
      </c>
      <c r="J35" s="291">
        <f>SUM(J36:J38)</f>
        <v>0</v>
      </c>
      <c r="K35" s="291">
        <f>SUM(K36:K38)</f>
        <v>0</v>
      </c>
      <c r="L35" s="535">
        <f>SUM(L36:L38)</f>
        <v>0</v>
      </c>
      <c r="M35" s="234">
        <f>SUM(M36:M38)</f>
        <v>0</v>
      </c>
      <c r="N35" s="732"/>
      <c r="O35" s="805"/>
    </row>
    <row r="36" spans="1:15" ht="11.25" customHeight="1">
      <c r="A36" s="256" t="s">
        <v>39</v>
      </c>
      <c r="B36" s="609"/>
      <c r="C36" s="252"/>
      <c r="D36" s="249"/>
      <c r="E36" s="247">
        <v>106</v>
      </c>
      <c r="F36" s="513">
        <f>SUM(F34-F37-F38)</f>
        <v>0</v>
      </c>
      <c r="G36" s="513">
        <f>SUM(G34-G37-G38)</f>
        <v>0</v>
      </c>
      <c r="H36" s="513">
        <f>SUM(H34-H37-H38)</f>
        <v>0</v>
      </c>
      <c r="I36" s="509">
        <f>SUM(F36:H36)</f>
        <v>0</v>
      </c>
      <c r="J36" s="513">
        <f>SUM(J34-J37-J38)</f>
        <v>0</v>
      </c>
      <c r="K36" s="513">
        <f>SUM(K34-K37-K38)</f>
        <v>0</v>
      </c>
      <c r="L36" s="509">
        <f>SUM(L34-L37-L38)</f>
        <v>0</v>
      </c>
      <c r="M36" s="509">
        <f>SUM(I36+L36)</f>
        <v>0</v>
      </c>
      <c r="N36" s="806"/>
      <c r="O36" s="805"/>
    </row>
    <row r="37" spans="1:15" ht="11.25" customHeight="1">
      <c r="A37" s="256" t="s">
        <v>40</v>
      </c>
      <c r="B37" s="609"/>
      <c r="C37" s="252"/>
      <c r="D37" s="246"/>
      <c r="E37" s="247">
        <v>107</v>
      </c>
      <c r="F37" s="233">
        <v>0</v>
      </c>
      <c r="G37" s="233">
        <v>0</v>
      </c>
      <c r="H37" s="233">
        <v>0</v>
      </c>
      <c r="I37" s="509">
        <f>SUM(F37:H37)</f>
        <v>0</v>
      </c>
      <c r="J37" s="233">
        <v>0</v>
      </c>
      <c r="K37" s="233">
        <v>0</v>
      </c>
      <c r="L37" s="509">
        <f>SUM(J37:K37)</f>
        <v>0</v>
      </c>
      <c r="M37" s="621">
        <f>SUM(I37+L37)</f>
        <v>0</v>
      </c>
      <c r="N37" s="806"/>
      <c r="O37" s="805"/>
    </row>
    <row r="38" spans="1:15" ht="11.25" customHeight="1">
      <c r="A38" s="810" t="s">
        <v>182</v>
      </c>
      <c r="B38" s="811"/>
      <c r="C38" s="811"/>
      <c r="D38" s="246"/>
      <c r="E38" s="247">
        <v>108</v>
      </c>
      <c r="F38" s="233">
        <v>0</v>
      </c>
      <c r="G38" s="233">
        <v>0</v>
      </c>
      <c r="H38" s="233">
        <v>0</v>
      </c>
      <c r="I38" s="509">
        <f>SUM(F38:H38)</f>
        <v>0</v>
      </c>
      <c r="J38" s="233">
        <v>0</v>
      </c>
      <c r="K38" s="233">
        <v>0</v>
      </c>
      <c r="L38" s="509">
        <f>SUM(J38:K38)</f>
        <v>0</v>
      </c>
      <c r="M38" s="621">
        <f>SUM(I38+L38)</f>
        <v>0</v>
      </c>
      <c r="N38" s="806"/>
      <c r="O38" s="805"/>
    </row>
    <row r="39" spans="1:15" ht="3" customHeight="1">
      <c r="A39" s="257"/>
      <c r="B39" s="258"/>
      <c r="C39" s="259"/>
      <c r="D39" s="260"/>
      <c r="E39" s="618"/>
      <c r="F39" s="67"/>
      <c r="G39" s="67"/>
      <c r="H39" s="67"/>
      <c r="I39" s="67"/>
      <c r="J39" s="67"/>
      <c r="K39" s="67"/>
      <c r="L39" s="67"/>
      <c r="M39" s="26"/>
      <c r="N39" s="806"/>
      <c r="O39" s="805"/>
    </row>
    <row r="40" spans="1:15" ht="3.75" customHeight="1">
      <c r="A40" s="285"/>
      <c r="B40" s="286"/>
      <c r="C40" s="287"/>
      <c r="D40" s="288"/>
      <c r="E40" s="289"/>
      <c r="F40" s="288"/>
      <c r="G40" s="288"/>
      <c r="H40" s="288"/>
      <c r="I40" s="288"/>
      <c r="J40" s="290"/>
      <c r="K40" s="290"/>
      <c r="L40" s="290"/>
      <c r="M40" s="279"/>
      <c r="N40" s="806"/>
      <c r="O40" s="805"/>
    </row>
    <row r="41" spans="1:15" ht="3" customHeight="1">
      <c r="A41" s="524"/>
      <c r="B41" s="525"/>
      <c r="C41" s="526"/>
      <c r="D41" s="527"/>
      <c r="E41" s="528"/>
      <c r="F41" s="534"/>
      <c r="G41" s="527"/>
      <c r="H41" s="534"/>
      <c r="I41" s="527"/>
      <c r="J41" s="534"/>
      <c r="K41" s="527"/>
      <c r="L41" s="534"/>
      <c r="M41" s="529"/>
      <c r="N41" s="806"/>
      <c r="O41" s="805"/>
    </row>
    <row r="42" spans="1:15" ht="11.25" customHeight="1">
      <c r="A42" s="623"/>
      <c r="B42" s="624"/>
      <c r="C42" s="625"/>
      <c r="D42" s="279"/>
      <c r="E42" s="289"/>
      <c r="F42" s="536"/>
      <c r="G42" s="537"/>
      <c r="H42" s="536"/>
      <c r="I42" s="284"/>
      <c r="J42" s="536"/>
      <c r="K42" s="537"/>
      <c r="L42" s="284"/>
      <c r="M42" s="284"/>
      <c r="N42" s="806"/>
      <c r="O42" s="805"/>
    </row>
    <row r="43" spans="1:15" ht="11.25" customHeight="1">
      <c r="A43" s="623"/>
      <c r="B43" s="286"/>
      <c r="C43" s="287"/>
      <c r="D43" s="279"/>
      <c r="E43" s="289"/>
      <c r="F43" s="60"/>
      <c r="G43" s="60"/>
      <c r="H43" s="60"/>
      <c r="I43" s="234"/>
      <c r="J43" s="60"/>
      <c r="K43" s="60"/>
      <c r="L43" s="234"/>
      <c r="M43" s="234"/>
      <c r="N43" s="806"/>
      <c r="O43" s="805"/>
    </row>
    <row r="44" spans="1:15" ht="3" customHeight="1">
      <c r="A44" s="181"/>
      <c r="B44" s="530"/>
      <c r="C44" s="531"/>
      <c r="D44" s="532"/>
      <c r="E44" s="533"/>
      <c r="F44" s="62"/>
      <c r="G44" s="532"/>
      <c r="H44" s="62"/>
      <c r="I44" s="532"/>
      <c r="J44" s="62"/>
      <c r="K44" s="532"/>
      <c r="L44" s="62"/>
      <c r="M44" s="622"/>
      <c r="N44" s="732"/>
      <c r="O44" s="805"/>
    </row>
    <row r="45" spans="1:13" ht="11.25" customHeight="1">
      <c r="A45" s="286"/>
      <c r="B45" s="286"/>
      <c r="C45" s="287"/>
      <c r="D45" s="279"/>
      <c r="E45" s="289"/>
      <c r="F45" s="279"/>
      <c r="G45" s="279"/>
      <c r="H45" s="279"/>
      <c r="I45" s="279"/>
      <c r="J45" s="279"/>
      <c r="K45" s="279"/>
      <c r="L45" s="279"/>
      <c r="M45" s="279"/>
    </row>
    <row r="46" spans="1:13" ht="11.25" customHeight="1">
      <c r="A46" s="157" t="s">
        <v>28</v>
      </c>
      <c r="B46" s="286"/>
      <c r="C46" s="287"/>
      <c r="D46" s="287"/>
      <c r="E46" s="289"/>
      <c r="F46" s="287"/>
      <c r="G46" s="279"/>
      <c r="H46" s="287"/>
      <c r="I46" s="279"/>
      <c r="J46" s="279"/>
      <c r="K46" s="279"/>
      <c r="L46" s="279"/>
      <c r="M46" s="279"/>
    </row>
    <row r="47" spans="1:13" ht="3" customHeight="1">
      <c r="A47" s="286"/>
      <c r="B47" s="286"/>
      <c r="C47" s="287"/>
      <c r="D47" s="292"/>
      <c r="E47" s="289"/>
      <c r="F47" s="292"/>
      <c r="G47" s="292"/>
      <c r="H47" s="292"/>
      <c r="I47" s="292"/>
      <c r="J47" s="288"/>
      <c r="K47" s="288"/>
      <c r="L47" s="288"/>
      <c r="M47" s="279"/>
    </row>
    <row r="48" spans="1:13" ht="11.25" customHeight="1">
      <c r="A48" s="262" t="s">
        <v>29</v>
      </c>
      <c r="B48" s="263"/>
      <c r="C48" s="264"/>
      <c r="D48" s="265" t="s">
        <v>30</v>
      </c>
      <c r="E48" s="266"/>
      <c r="F48" s="267"/>
      <c r="G48" s="293"/>
      <c r="H48" s="812" t="s">
        <v>144</v>
      </c>
      <c r="I48" s="812"/>
      <c r="J48" s="812"/>
      <c r="K48" s="812"/>
      <c r="L48" s="812"/>
      <c r="M48" s="812"/>
    </row>
    <row r="49" spans="1:13" ht="11.25" customHeight="1">
      <c r="A49" s="262" t="s">
        <v>31</v>
      </c>
      <c r="B49" s="268"/>
      <c r="C49" s="269" t="s">
        <v>32</v>
      </c>
      <c r="D49" s="265" t="s">
        <v>33</v>
      </c>
      <c r="E49" s="270"/>
      <c r="F49" s="269" t="s">
        <v>34</v>
      </c>
      <c r="G49" s="22"/>
      <c r="H49" s="288"/>
      <c r="I49" s="292"/>
      <c r="J49" s="292"/>
      <c r="K49" s="292"/>
      <c r="L49" s="292"/>
      <c r="M49" s="292"/>
    </row>
    <row r="50" spans="1:13" ht="3" customHeight="1">
      <c r="A50" s="271"/>
      <c r="B50" s="196"/>
      <c r="C50" s="63"/>
      <c r="D50" s="40"/>
      <c r="E50" s="272"/>
      <c r="F50" s="64"/>
      <c r="G50" s="30"/>
      <c r="H50" s="40"/>
      <c r="I50" s="292"/>
      <c r="J50" s="292"/>
      <c r="K50" s="292"/>
      <c r="L50" s="292"/>
      <c r="M50" s="292"/>
    </row>
    <row r="51" spans="1:13" ht="11.25" customHeight="1">
      <c r="A51" s="273" t="s">
        <v>15</v>
      </c>
      <c r="B51" s="255">
        <v>111</v>
      </c>
      <c r="C51" s="620">
        <f>SUM(F36+G36)</f>
        <v>0</v>
      </c>
      <c r="D51" s="808">
        <f>'kernobstsaft 20 (NUR LA)'!G24</f>
        <v>0</v>
      </c>
      <c r="E51" s="809"/>
      <c r="F51" s="601">
        <f>IF(ISERROR((D51/C51*100)),"",ROUND(D51/C51*100,2))</f>
      </c>
      <c r="G51" s="512"/>
      <c r="H51" s="40"/>
      <c r="I51" s="292"/>
      <c r="J51" s="292"/>
      <c r="K51" s="292"/>
      <c r="L51" s="292"/>
      <c r="M51" s="292"/>
    </row>
    <row r="52" spans="1:13" ht="11.25" customHeight="1">
      <c r="A52" s="273" t="s">
        <v>16</v>
      </c>
      <c r="B52" s="255">
        <v>112</v>
      </c>
      <c r="C52" s="620">
        <f>J36</f>
        <v>0</v>
      </c>
      <c r="D52" s="808">
        <f>'kernobstsaft 20 (NUR LA)'!G25</f>
        <v>0</v>
      </c>
      <c r="E52" s="809"/>
      <c r="F52" s="601">
        <f>IF(ISERROR((D52/C52*100)),"",ROUND(D52/C52*100,2))</f>
      </c>
      <c r="G52" s="512"/>
      <c r="H52" s="288"/>
      <c r="I52" s="292"/>
      <c r="J52" s="292"/>
      <c r="K52" s="292"/>
      <c r="L52" s="292"/>
      <c r="M52" s="292"/>
    </row>
    <row r="53" spans="1:13" ht="11.25" customHeight="1">
      <c r="A53" s="274" t="s">
        <v>20</v>
      </c>
      <c r="B53" s="247">
        <v>113</v>
      </c>
      <c r="C53" s="620">
        <f>SUM(H36+K36)</f>
        <v>0</v>
      </c>
      <c r="D53" s="808">
        <f>'kernobstsaft 20 (NUR LA)'!G26</f>
        <v>0</v>
      </c>
      <c r="E53" s="809"/>
      <c r="F53" s="601">
        <f>IF(ISERROR((D53/C53*100)),"",ROUND(D53/C53*100,2))</f>
      </c>
      <c r="G53" s="512"/>
      <c r="H53" s="288"/>
      <c r="I53" s="292"/>
      <c r="J53" s="292"/>
      <c r="K53" s="292"/>
      <c r="L53" s="292"/>
      <c r="M53" s="292"/>
    </row>
    <row r="54" spans="1:13" ht="3" customHeight="1">
      <c r="A54" s="273"/>
      <c r="B54" s="275"/>
      <c r="C54" s="602"/>
      <c r="D54" s="815"/>
      <c r="E54" s="816"/>
      <c r="F54" s="64"/>
      <c r="G54" s="30"/>
      <c r="H54" s="40"/>
      <c r="I54" s="292"/>
      <c r="J54" s="292"/>
      <c r="K54" s="292"/>
      <c r="L54" s="292"/>
      <c r="M54" s="292"/>
    </row>
    <row r="55" spans="1:13" ht="3" customHeight="1">
      <c r="A55" s="273"/>
      <c r="B55" s="275"/>
      <c r="C55" s="23"/>
      <c r="D55" s="279"/>
      <c r="E55" s="280"/>
      <c r="F55" s="64"/>
      <c r="G55" s="293"/>
      <c r="H55" s="40"/>
      <c r="I55" s="292"/>
      <c r="J55" s="292"/>
      <c r="K55" s="292"/>
      <c r="L55" s="292"/>
      <c r="M55" s="292"/>
    </row>
    <row r="56" spans="1:13" ht="11.25" customHeight="1">
      <c r="A56" s="273" t="s">
        <v>35</v>
      </c>
      <c r="B56" s="247">
        <v>114</v>
      </c>
      <c r="C56" s="621">
        <f>SUM(C51:C53)</f>
        <v>0</v>
      </c>
      <c r="D56" s="813">
        <f>SUM(D51:E53)</f>
        <v>0</v>
      </c>
      <c r="E56" s="814"/>
      <c r="F56" s="601">
        <f>IF(ISERROR((D56/C56*100)),"",ROUND(D56/C56*100,2))</f>
      </c>
      <c r="G56" s="512"/>
      <c r="H56" s="288"/>
      <c r="I56" s="292"/>
      <c r="J56" s="292"/>
      <c r="K56" s="292"/>
      <c r="L56" s="292"/>
      <c r="M56" s="292"/>
    </row>
    <row r="57" spans="1:13" ht="3" customHeight="1">
      <c r="A57" s="276"/>
      <c r="B57" s="277"/>
      <c r="C57" s="278"/>
      <c r="D57" s="281"/>
      <c r="E57" s="282"/>
      <c r="F57" s="283"/>
      <c r="G57" s="294"/>
      <c r="H57" s="295"/>
      <c r="I57" s="292"/>
      <c r="J57" s="292"/>
      <c r="K57" s="292"/>
      <c r="L57" s="292"/>
      <c r="M57" s="292"/>
    </row>
    <row r="58" spans="1:13" ht="3" customHeight="1">
      <c r="A58" s="296"/>
      <c r="B58" s="296"/>
      <c r="C58" s="297"/>
      <c r="D58" s="292"/>
      <c r="E58" s="289"/>
      <c r="F58" s="292"/>
      <c r="G58" s="292"/>
      <c r="H58" s="292"/>
      <c r="I58" s="292"/>
      <c r="J58" s="292"/>
      <c r="K58" s="292"/>
      <c r="L58" s="292"/>
      <c r="M58" s="292"/>
    </row>
    <row r="59" spans="1:13" ht="3" customHeight="1">
      <c r="A59" s="298"/>
      <c r="B59" s="296"/>
      <c r="C59" s="297"/>
      <c r="D59" s="288"/>
      <c r="E59" s="289"/>
      <c r="F59" s="288"/>
      <c r="G59" s="288"/>
      <c r="H59" s="288"/>
      <c r="I59" s="288"/>
      <c r="J59" s="288"/>
      <c r="K59" s="288"/>
      <c r="L59" s="288"/>
      <c r="M59" s="299"/>
    </row>
    <row r="60" spans="1:13" ht="11.25" customHeight="1">
      <c r="A60" s="140"/>
      <c r="B60" s="140"/>
      <c r="C60" s="140"/>
      <c r="D60" s="140"/>
      <c r="E60" s="140"/>
      <c r="F60" s="140"/>
      <c r="G60" s="140"/>
      <c r="H60" s="140"/>
      <c r="I60" s="140"/>
      <c r="J60" s="140"/>
      <c r="K60" s="140"/>
      <c r="L60" s="140"/>
      <c r="M60" s="140"/>
    </row>
    <row r="61" spans="1:13" ht="11.25" customHeight="1">
      <c r="A61" s="140"/>
      <c r="B61" s="140"/>
      <c r="C61" s="140"/>
      <c r="D61" s="140"/>
      <c r="E61" s="140"/>
      <c r="F61" s="140"/>
      <c r="G61" s="140"/>
      <c r="H61" s="140"/>
      <c r="I61" s="140"/>
      <c r="J61" s="140"/>
      <c r="K61" s="140"/>
      <c r="L61" s="140"/>
      <c r="M61" s="140"/>
    </row>
    <row r="62" spans="1:13" ht="11.25" customHeight="1">
      <c r="A62" s="140"/>
      <c r="B62" s="140"/>
      <c r="C62" s="140"/>
      <c r="D62" s="140"/>
      <c r="E62" s="140"/>
      <c r="F62" s="140"/>
      <c r="G62" s="140"/>
      <c r="H62" s="140"/>
      <c r="I62" s="140"/>
      <c r="J62" s="140"/>
      <c r="K62" s="140"/>
      <c r="L62" s="140"/>
      <c r="M62" s="140"/>
    </row>
    <row r="63" spans="1:13" ht="11.25" customHeight="1">
      <c r="A63" s="140"/>
      <c r="B63" s="140"/>
      <c r="C63" s="140"/>
      <c r="D63" s="140"/>
      <c r="E63" s="140"/>
      <c r="F63" s="140"/>
      <c r="G63" s="140"/>
      <c r="H63" s="140"/>
      <c r="I63" s="140"/>
      <c r="J63" s="140"/>
      <c r="K63" s="140"/>
      <c r="L63" s="140"/>
      <c r="M63" s="140"/>
    </row>
    <row r="64" spans="1:13" ht="11.25" customHeight="1">
      <c r="A64" s="140"/>
      <c r="B64" s="140"/>
      <c r="C64" s="140"/>
      <c r="D64" s="140"/>
      <c r="E64" s="140"/>
      <c r="F64" s="140"/>
      <c r="G64" s="140"/>
      <c r="H64" s="140"/>
      <c r="I64" s="140"/>
      <c r="J64" s="140"/>
      <c r="K64" s="140"/>
      <c r="L64" s="140"/>
      <c r="M64" s="140"/>
    </row>
    <row r="65" spans="1:13" ht="11.25" customHeight="1">
      <c r="A65" s="140"/>
      <c r="B65" s="140"/>
      <c r="C65" s="140"/>
      <c r="D65" s="140"/>
      <c r="E65" s="140"/>
      <c r="F65" s="140"/>
      <c r="G65" s="140"/>
      <c r="H65" s="140"/>
      <c r="I65" s="140"/>
      <c r="J65" s="140"/>
      <c r="K65" s="140"/>
      <c r="L65" s="140"/>
      <c r="M65" s="140"/>
    </row>
    <row r="66" spans="1:13" ht="11.25" customHeight="1">
      <c r="A66" s="140"/>
      <c r="B66" s="140"/>
      <c r="C66" s="140"/>
      <c r="D66" s="140"/>
      <c r="E66" s="140"/>
      <c r="F66" s="140"/>
      <c r="G66" s="140"/>
      <c r="H66" s="140"/>
      <c r="I66" s="140"/>
      <c r="J66" s="140"/>
      <c r="K66" s="140"/>
      <c r="L66" s="140"/>
      <c r="M66" s="140"/>
    </row>
    <row r="67" spans="1:13" ht="11.25" customHeight="1">
      <c r="A67" s="140"/>
      <c r="B67" s="140"/>
      <c r="C67" s="140"/>
      <c r="D67" s="140"/>
      <c r="E67" s="140"/>
      <c r="F67" s="140"/>
      <c r="G67" s="140"/>
      <c r="H67" s="140"/>
      <c r="I67" s="140"/>
      <c r="J67" s="140"/>
      <c r="K67" s="140"/>
      <c r="L67" s="140"/>
      <c r="M67" s="140"/>
    </row>
  </sheetData>
  <sheetProtection/>
  <mergeCells count="41">
    <mergeCell ref="D51:E51"/>
    <mergeCell ref="D52:E52"/>
    <mergeCell ref="D53:E53"/>
    <mergeCell ref="D54:E54"/>
    <mergeCell ref="D56:E56"/>
    <mergeCell ref="H48:M48"/>
    <mergeCell ref="N35:O35"/>
    <mergeCell ref="N36:O36"/>
    <mergeCell ref="N37:O37"/>
    <mergeCell ref="A38:C38"/>
    <mergeCell ref="N38:O38"/>
    <mergeCell ref="N39:O39"/>
    <mergeCell ref="N40:O40"/>
    <mergeCell ref="N41:O41"/>
    <mergeCell ref="N42:O42"/>
    <mergeCell ref="N43:O43"/>
    <mergeCell ref="N44:O44"/>
    <mergeCell ref="N34:O34"/>
    <mergeCell ref="N23:O23"/>
    <mergeCell ref="N24:O24"/>
    <mergeCell ref="N25:O25"/>
    <mergeCell ref="N26:O26"/>
    <mergeCell ref="N27:O27"/>
    <mergeCell ref="N28:O28"/>
    <mergeCell ref="N29:O29"/>
    <mergeCell ref="N30:O30"/>
    <mergeCell ref="N31:O31"/>
    <mergeCell ref="N32:O32"/>
    <mergeCell ref="N33:O33"/>
    <mergeCell ref="N22:O22"/>
    <mergeCell ref="A10:D10"/>
    <mergeCell ref="A11:D11"/>
    <mergeCell ref="A12:D12"/>
    <mergeCell ref="A13:D13"/>
    <mergeCell ref="A14:D14"/>
    <mergeCell ref="A15:D15"/>
    <mergeCell ref="N17:O17"/>
    <mergeCell ref="N18:O18"/>
    <mergeCell ref="N19:O19"/>
    <mergeCell ref="N20:O20"/>
    <mergeCell ref="N21:O21"/>
  </mergeCells>
  <printOptions/>
  <pageMargins left="0.4724409448818898" right="0.4724409448818898" top="0.2362204724409449" bottom="0.4724409448818898" header="0" footer="0.31496062992125984"/>
  <pageSetup horizontalDpi="600" verticalDpi="600" orientation="landscape" paperSize="9" r:id="rId2"/>
  <headerFooter alignWithMargins="0">
    <oddFooter>&amp;C&amp;7Form.  10&amp;R&amp;7&amp;P von &amp;N</oddFooter>
  </headerFooter>
  <drawing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5:AD105"/>
  <sheetViews>
    <sheetView showZeros="0" tabSelected="1" zoomScaleSheetLayoutView="100" zoomScalePageLayoutView="0" workbookViewId="0" topLeftCell="A1">
      <selection activeCell="X50" sqref="X50"/>
    </sheetView>
  </sheetViews>
  <sheetFormatPr defaultColWidth="12.7109375" defaultRowHeight="11.25" customHeight="1"/>
  <cols>
    <col min="1" max="2" width="1.7109375" style="543" customWidth="1"/>
    <col min="3" max="3" width="8.140625" style="543" customWidth="1"/>
    <col min="4" max="5" width="3.7109375" style="543" customWidth="1"/>
    <col min="6" max="6" width="8.7109375" style="548" customWidth="1"/>
    <col min="7" max="7" width="3.7109375" style="549" customWidth="1"/>
    <col min="8" max="8" width="5.7109375" style="549" customWidth="1"/>
    <col min="9" max="9" width="6.421875" style="543" customWidth="1"/>
    <col min="10" max="10" width="10.7109375" style="543" customWidth="1"/>
    <col min="11" max="11" width="0.71875" style="543" customWidth="1"/>
    <col min="12" max="12" width="10.7109375" style="543" customWidth="1"/>
    <col min="13" max="13" width="0.71875" style="543" customWidth="1"/>
    <col min="14" max="14" width="10.7109375" style="543" customWidth="1"/>
    <col min="15" max="15" width="0.71875" style="543" customWidth="1"/>
    <col min="16" max="16" width="10.7109375" style="542" customWidth="1"/>
    <col min="17" max="17" width="6.8515625" style="542" customWidth="1"/>
    <col min="18" max="22" width="7.140625" style="542" customWidth="1"/>
    <col min="23" max="26" width="9.421875" style="543" customWidth="1"/>
    <col min="27" max="16384" width="12.7109375" style="543" customWidth="1"/>
  </cols>
  <sheetData>
    <row r="5" spans="1:23" ht="11.25" customHeight="1">
      <c r="A5" s="826">
        <f>'kernobstsaft 20 (OHNE LA)'!A9:E9</f>
        <v>0</v>
      </c>
      <c r="B5" s="827"/>
      <c r="C5" s="827"/>
      <c r="D5" s="827"/>
      <c r="E5" s="827"/>
      <c r="F5" s="827"/>
      <c r="G5" s="827"/>
      <c r="H5" s="828"/>
      <c r="I5" s="538"/>
      <c r="J5" s="539"/>
      <c r="K5" s="538"/>
      <c r="L5" s="539"/>
      <c r="M5" s="539"/>
      <c r="N5" s="538"/>
      <c r="O5" s="540"/>
      <c r="P5" s="541"/>
      <c r="Q5" s="541"/>
      <c r="R5" s="585"/>
      <c r="S5" s="585"/>
      <c r="T5" s="550"/>
      <c r="U5" s="550"/>
      <c r="V5" s="550"/>
      <c r="W5" s="544"/>
    </row>
    <row r="6" spans="1:23" ht="11.25" customHeight="1">
      <c r="A6" s="829">
        <f>'kernobstsaft 20 (OHNE LA)'!A10:E10</f>
        <v>0</v>
      </c>
      <c r="B6" s="830"/>
      <c r="C6" s="830"/>
      <c r="D6" s="830"/>
      <c r="E6" s="830"/>
      <c r="F6" s="830"/>
      <c r="G6" s="830"/>
      <c r="H6" s="831"/>
      <c r="I6" s="538"/>
      <c r="J6" s="539"/>
      <c r="K6" s="538"/>
      <c r="L6" s="539"/>
      <c r="M6" s="539"/>
      <c r="N6" s="538"/>
      <c r="O6" s="540"/>
      <c r="P6" s="541"/>
      <c r="Q6" s="541"/>
      <c r="R6" s="585"/>
      <c r="S6" s="585"/>
      <c r="T6" s="550"/>
      <c r="U6" s="550"/>
      <c r="V6" s="550"/>
      <c r="W6" s="544"/>
    </row>
    <row r="7" spans="1:23" ht="11.25" customHeight="1">
      <c r="A7" s="829">
        <f>'kernobstsaft 20 (OHNE LA)'!A11:E11</f>
        <v>0</v>
      </c>
      <c r="B7" s="830"/>
      <c r="C7" s="830"/>
      <c r="D7" s="830"/>
      <c r="E7" s="830"/>
      <c r="F7" s="830"/>
      <c r="G7" s="830"/>
      <c r="H7" s="831"/>
      <c r="I7" s="538"/>
      <c r="J7" s="539"/>
      <c r="K7" s="538"/>
      <c r="L7" s="539"/>
      <c r="M7" s="539"/>
      <c r="N7" s="538"/>
      <c r="O7" s="540"/>
      <c r="P7" s="541"/>
      <c r="Q7" s="541"/>
      <c r="R7" s="585"/>
      <c r="S7" s="585"/>
      <c r="T7" s="550"/>
      <c r="U7" s="550"/>
      <c r="V7" s="550"/>
      <c r="W7" s="544"/>
    </row>
    <row r="8" spans="1:23" ht="11.25" customHeight="1">
      <c r="A8" s="829">
        <f>'kernobstsaft 20 (OHNE LA)'!A12:E12</f>
        <v>0</v>
      </c>
      <c r="B8" s="830"/>
      <c r="C8" s="830"/>
      <c r="D8" s="830"/>
      <c r="E8" s="830"/>
      <c r="F8" s="830"/>
      <c r="G8" s="830"/>
      <c r="H8" s="831"/>
      <c r="I8" s="538"/>
      <c r="J8" s="539"/>
      <c r="K8" s="538"/>
      <c r="L8" s="539"/>
      <c r="M8" s="539"/>
      <c r="N8" s="538"/>
      <c r="O8" s="540"/>
      <c r="P8" s="541"/>
      <c r="Q8" s="541"/>
      <c r="R8" s="585"/>
      <c r="S8" s="585"/>
      <c r="T8" s="550"/>
      <c r="U8" s="550"/>
      <c r="V8" s="550"/>
      <c r="W8" s="544"/>
    </row>
    <row r="9" spans="1:23" ht="11.25" customHeight="1">
      <c r="A9" s="829">
        <f>'kernobstsaft 20 (OHNE LA)'!A13:E13</f>
        <v>0</v>
      </c>
      <c r="B9" s="830"/>
      <c r="C9" s="830"/>
      <c r="D9" s="830"/>
      <c r="E9" s="830"/>
      <c r="F9" s="830"/>
      <c r="G9" s="830"/>
      <c r="H9" s="831"/>
      <c r="I9" s="538"/>
      <c r="J9" s="539"/>
      <c r="K9" s="538"/>
      <c r="L9" s="539"/>
      <c r="M9" s="539"/>
      <c r="N9" s="538"/>
      <c r="O9" s="540"/>
      <c r="P9" s="541"/>
      <c r="Q9" s="541"/>
      <c r="R9" s="585"/>
      <c r="S9" s="585"/>
      <c r="T9" s="550"/>
      <c r="U9" s="550"/>
      <c r="V9" s="550"/>
      <c r="W9" s="544"/>
    </row>
    <row r="10" spans="1:23" ht="11.25" customHeight="1">
      <c r="A10" s="833" t="s">
        <v>106</v>
      </c>
      <c r="B10" s="834"/>
      <c r="C10" s="834"/>
      <c r="D10" s="834"/>
      <c r="E10" s="834"/>
      <c r="F10" s="834"/>
      <c r="G10" s="834"/>
      <c r="H10" s="835"/>
      <c r="I10" s="538"/>
      <c r="J10" s="539"/>
      <c r="K10" s="538"/>
      <c r="L10" s="539"/>
      <c r="M10" s="539"/>
      <c r="N10" s="538"/>
      <c r="O10" s="540"/>
      <c r="P10" s="541"/>
      <c r="Q10" s="541"/>
      <c r="R10" s="585"/>
      <c r="S10" s="585"/>
      <c r="T10" s="550"/>
      <c r="U10" s="550"/>
      <c r="V10" s="550"/>
      <c r="W10" s="544"/>
    </row>
    <row r="11" spans="1:23" ht="3" customHeight="1">
      <c r="A11" s="544"/>
      <c r="B11" s="544"/>
      <c r="C11" s="545"/>
      <c r="D11" s="544"/>
      <c r="E11" s="544"/>
      <c r="F11" s="546"/>
      <c r="G11" s="547"/>
      <c r="H11" s="581"/>
      <c r="I11" s="582"/>
      <c r="J11" s="583"/>
      <c r="K11" s="582"/>
      <c r="L11" s="583"/>
      <c r="M11" s="583"/>
      <c r="N11" s="582"/>
      <c r="O11" s="584"/>
      <c r="P11" s="585"/>
      <c r="Q11" s="585"/>
      <c r="R11" s="585"/>
      <c r="S11" s="585"/>
      <c r="T11" s="550"/>
      <c r="U11" s="550"/>
      <c r="V11" s="550"/>
      <c r="W11" s="544"/>
    </row>
    <row r="12" spans="1:23" ht="3" customHeight="1">
      <c r="A12" s="544"/>
      <c r="B12" s="544"/>
      <c r="C12" s="544"/>
      <c r="D12" s="544"/>
      <c r="E12" s="544"/>
      <c r="F12" s="546"/>
      <c r="G12" s="586"/>
      <c r="H12" s="581"/>
      <c r="I12" s="582"/>
      <c r="J12" s="583"/>
      <c r="K12" s="582"/>
      <c r="L12" s="583"/>
      <c r="M12" s="583"/>
      <c r="N12" s="582"/>
      <c r="O12" s="584"/>
      <c r="P12" s="585"/>
      <c r="Q12" s="585"/>
      <c r="R12" s="585"/>
      <c r="S12" s="585"/>
      <c r="T12" s="550"/>
      <c r="U12" s="550"/>
      <c r="V12" s="550"/>
      <c r="W12" s="544"/>
    </row>
    <row r="13" spans="1:23" ht="11.25" customHeight="1">
      <c r="A13" s="544"/>
      <c r="B13" s="544"/>
      <c r="C13" s="544"/>
      <c r="D13" s="544"/>
      <c r="E13" s="544"/>
      <c r="F13" s="546"/>
      <c r="G13" s="586"/>
      <c r="H13" s="581"/>
      <c r="I13" s="582"/>
      <c r="J13" s="583"/>
      <c r="K13" s="582"/>
      <c r="L13" s="583"/>
      <c r="M13" s="583"/>
      <c r="N13" s="582"/>
      <c r="O13" s="584"/>
      <c r="P13" s="585"/>
      <c r="Q13" s="585"/>
      <c r="R13" s="585"/>
      <c r="S13" s="585"/>
      <c r="T13" s="550"/>
      <c r="U13" s="550"/>
      <c r="V13" s="550"/>
      <c r="W13" s="544"/>
    </row>
    <row r="14" spans="1:23" ht="11.25" customHeight="1">
      <c r="A14" s="544"/>
      <c r="B14" s="544"/>
      <c r="C14" s="544"/>
      <c r="D14" s="544"/>
      <c r="E14" s="544"/>
      <c r="F14" s="546"/>
      <c r="G14" s="586"/>
      <c r="H14" s="581"/>
      <c r="I14" s="582"/>
      <c r="J14" s="583"/>
      <c r="K14" s="582"/>
      <c r="L14" s="583"/>
      <c r="M14" s="583"/>
      <c r="N14" s="582"/>
      <c r="O14" s="584"/>
      <c r="P14" s="585"/>
      <c r="Q14" s="585"/>
      <c r="R14" s="585"/>
      <c r="S14" s="585"/>
      <c r="T14" s="550"/>
      <c r="U14" s="550"/>
      <c r="V14" s="550"/>
      <c r="W14" s="544"/>
    </row>
    <row r="15" spans="1:23" ht="11.25" customHeight="1">
      <c r="A15" s="544" t="s">
        <v>216</v>
      </c>
      <c r="B15" s="544"/>
      <c r="C15" s="544"/>
      <c r="D15" s="544"/>
      <c r="E15" s="544"/>
      <c r="F15" s="546"/>
      <c r="G15" s="586"/>
      <c r="H15" s="581"/>
      <c r="I15" s="582"/>
      <c r="J15" s="583"/>
      <c r="K15" s="582"/>
      <c r="L15" s="583"/>
      <c r="M15" s="583"/>
      <c r="N15" s="582"/>
      <c r="O15" s="584"/>
      <c r="P15" s="585"/>
      <c r="Q15" s="585"/>
      <c r="R15" s="585"/>
      <c r="S15" s="585"/>
      <c r="T15" s="550"/>
      <c r="U15" s="550"/>
      <c r="V15" s="550"/>
      <c r="W15" s="544"/>
    </row>
    <row r="16" spans="1:23" ht="12.75" customHeight="1">
      <c r="A16" s="574" t="s">
        <v>217</v>
      </c>
      <c r="B16" s="574"/>
      <c r="C16" s="574"/>
      <c r="D16" s="574"/>
      <c r="E16" s="574"/>
      <c r="F16" s="574"/>
      <c r="G16" s="574"/>
      <c r="H16" s="574"/>
      <c r="I16" s="544"/>
      <c r="J16" s="544"/>
      <c r="K16" s="582"/>
      <c r="L16" s="583"/>
      <c r="M16" s="583"/>
      <c r="N16" s="582"/>
      <c r="O16" s="584"/>
      <c r="P16" s="585"/>
      <c r="Q16" s="585"/>
      <c r="R16" s="585"/>
      <c r="S16" s="585"/>
      <c r="T16" s="550"/>
      <c r="U16" s="550"/>
      <c r="V16" s="550"/>
      <c r="W16" s="544"/>
    </row>
    <row r="17" spans="1:23" ht="12.75" customHeight="1">
      <c r="A17" s="574" t="s">
        <v>221</v>
      </c>
      <c r="B17" s="574"/>
      <c r="C17" s="574"/>
      <c r="D17" s="574"/>
      <c r="E17" s="574"/>
      <c r="F17" s="574"/>
      <c r="G17" s="574"/>
      <c r="H17" s="574"/>
      <c r="I17" s="544"/>
      <c r="J17" s="544"/>
      <c r="K17" s="582"/>
      <c r="L17" s="583"/>
      <c r="M17" s="583"/>
      <c r="N17" s="582"/>
      <c r="O17" s="584"/>
      <c r="P17" s="585"/>
      <c r="Q17" s="585"/>
      <c r="R17" s="585"/>
      <c r="S17" s="585"/>
      <c r="T17" s="550"/>
      <c r="U17" s="550"/>
      <c r="V17" s="550"/>
      <c r="W17" s="544"/>
    </row>
    <row r="18" spans="1:23" ht="11.25" customHeight="1">
      <c r="A18" s="574" t="s">
        <v>215</v>
      </c>
      <c r="B18" s="574"/>
      <c r="C18" s="574"/>
      <c r="D18" s="574"/>
      <c r="E18" s="574"/>
      <c r="F18" s="574"/>
      <c r="G18" s="574"/>
      <c r="H18" s="574"/>
      <c r="I18" s="544"/>
      <c r="J18" s="587"/>
      <c r="K18" s="544"/>
      <c r="L18" s="544"/>
      <c r="M18" s="544"/>
      <c r="N18" s="544"/>
      <c r="O18" s="544"/>
      <c r="P18" s="550"/>
      <c r="Q18" s="550"/>
      <c r="R18" s="550"/>
      <c r="S18" s="550"/>
      <c r="T18" s="550"/>
      <c r="U18" s="550"/>
      <c r="V18" s="550"/>
      <c r="W18" s="544"/>
    </row>
    <row r="19" spans="1:23" ht="11.25" customHeight="1">
      <c r="A19" s="574" t="s">
        <v>222</v>
      </c>
      <c r="B19" s="574"/>
      <c r="C19" s="574"/>
      <c r="D19" s="574"/>
      <c r="E19" s="574"/>
      <c r="F19" s="574"/>
      <c r="G19" s="574"/>
      <c r="H19" s="574"/>
      <c r="I19" s="588"/>
      <c r="J19" s="544"/>
      <c r="K19" s="544"/>
      <c r="L19" s="544"/>
      <c r="M19" s="544"/>
      <c r="N19" s="544"/>
      <c r="O19" s="544"/>
      <c r="P19" s="550"/>
      <c r="Q19" s="550"/>
      <c r="R19" s="550"/>
      <c r="S19" s="550"/>
      <c r="T19" s="550"/>
      <c r="U19" s="550"/>
      <c r="V19" s="550"/>
      <c r="W19" s="544"/>
    </row>
    <row r="20" spans="1:23" ht="11.25" customHeight="1">
      <c r="A20" s="574" t="s">
        <v>199</v>
      </c>
      <c r="B20" s="574"/>
      <c r="C20" s="574"/>
      <c r="D20" s="574"/>
      <c r="E20" s="574"/>
      <c r="F20" s="574"/>
      <c r="G20" s="574"/>
      <c r="H20" s="574"/>
      <c r="I20" s="547"/>
      <c r="J20" s="589"/>
      <c r="K20" s="589"/>
      <c r="L20" s="589"/>
      <c r="M20" s="589"/>
      <c r="N20" s="589"/>
      <c r="O20" s="589"/>
      <c r="P20" s="590"/>
      <c r="Q20" s="550"/>
      <c r="R20" s="550"/>
      <c r="S20" s="550"/>
      <c r="T20" s="550"/>
      <c r="U20" s="550"/>
      <c r="V20" s="550"/>
      <c r="W20" s="544"/>
    </row>
    <row r="21" spans="1:23" ht="11.25" customHeight="1">
      <c r="A21" s="574"/>
      <c r="B21" s="574"/>
      <c r="C21" s="574"/>
      <c r="D21" s="574"/>
      <c r="E21" s="574"/>
      <c r="F21" s="574"/>
      <c r="G21" s="574"/>
      <c r="H21" s="574"/>
      <c r="I21" s="547"/>
      <c r="J21" s="589"/>
      <c r="K21" s="589"/>
      <c r="L21" s="589"/>
      <c r="M21" s="589"/>
      <c r="N21" s="589"/>
      <c r="O21" s="589"/>
      <c r="P21" s="590"/>
      <c r="Q21" s="550"/>
      <c r="R21" s="550"/>
      <c r="S21" s="550"/>
      <c r="T21" s="550"/>
      <c r="U21" s="550"/>
      <c r="V21" s="550"/>
      <c r="W21" s="544"/>
    </row>
    <row r="22" spans="1:23" ht="3" customHeight="1">
      <c r="A22" s="544"/>
      <c r="B22" s="544"/>
      <c r="C22" s="545"/>
      <c r="D22" s="544"/>
      <c r="E22" s="544"/>
      <c r="F22" s="546"/>
      <c r="G22" s="547"/>
      <c r="H22" s="547"/>
      <c r="I22" s="544"/>
      <c r="J22" s="544"/>
      <c r="K22" s="544"/>
      <c r="L22" s="544"/>
      <c r="M22" s="544"/>
      <c r="N22" s="544"/>
      <c r="O22" s="544"/>
      <c r="P22" s="550"/>
      <c r="Q22" s="550"/>
      <c r="R22" s="550"/>
      <c r="S22" s="550"/>
      <c r="T22" s="550"/>
      <c r="U22" s="550"/>
      <c r="V22" s="550"/>
      <c r="W22" s="544"/>
    </row>
    <row r="23" spans="1:26" ht="11.25" customHeight="1">
      <c r="A23" s="551"/>
      <c r="B23" s="551"/>
      <c r="C23" s="550"/>
      <c r="D23" s="552"/>
      <c r="E23" s="552"/>
      <c r="F23" s="553"/>
      <c r="G23" s="554"/>
      <c r="H23" s="555"/>
      <c r="I23" s="556"/>
      <c r="J23" s="556"/>
      <c r="K23" s="556"/>
      <c r="L23" s="556"/>
      <c r="M23" s="556"/>
      <c r="N23" s="556"/>
      <c r="O23" s="557"/>
      <c r="P23" s="557"/>
      <c r="Q23" s="551"/>
      <c r="R23" s="551"/>
      <c r="S23" s="551"/>
      <c r="T23" s="551"/>
      <c r="U23" s="551"/>
      <c r="V23" s="551"/>
      <c r="W23" s="545"/>
      <c r="X23" s="558"/>
      <c r="Y23" s="558"/>
      <c r="Z23" s="558"/>
    </row>
    <row r="24" spans="1:26" ht="15.75" customHeight="1">
      <c r="A24" s="591" t="s">
        <v>200</v>
      </c>
      <c r="B24" s="559"/>
      <c r="C24" s="559"/>
      <c r="D24" s="560"/>
      <c r="E24" s="560"/>
      <c r="F24" s="561"/>
      <c r="G24" s="554"/>
      <c r="H24" s="555"/>
      <c r="I24" s="693">
        <v>2023</v>
      </c>
      <c r="J24" s="556"/>
      <c r="K24" s="556"/>
      <c r="L24" s="556"/>
      <c r="M24" s="556"/>
      <c r="N24" s="556"/>
      <c r="O24" s="557"/>
      <c r="P24" s="557"/>
      <c r="Q24" s="551"/>
      <c r="R24" s="551"/>
      <c r="S24" s="551"/>
      <c r="T24" s="551"/>
      <c r="U24" s="551"/>
      <c r="V24" s="551"/>
      <c r="W24" s="545"/>
      <c r="X24" s="558"/>
      <c r="Y24" s="558"/>
      <c r="Z24" s="558"/>
    </row>
    <row r="25" spans="1:26" ht="15.75" customHeight="1">
      <c r="A25" s="562" t="s">
        <v>201</v>
      </c>
      <c r="B25" s="551"/>
      <c r="C25" s="550"/>
      <c r="D25" s="552"/>
      <c r="E25" s="552"/>
      <c r="F25" s="553"/>
      <c r="G25" s="554"/>
      <c r="H25" s="555"/>
      <c r="I25" s="556"/>
      <c r="J25" s="556"/>
      <c r="K25" s="556"/>
      <c r="L25" s="556"/>
      <c r="M25" s="556"/>
      <c r="N25" s="556"/>
      <c r="O25" s="557"/>
      <c r="P25" s="557"/>
      <c r="Q25" s="551"/>
      <c r="R25" s="551"/>
      <c r="S25" s="551"/>
      <c r="T25" s="551"/>
      <c r="U25" s="551"/>
      <c r="V25" s="551"/>
      <c r="W25" s="545"/>
      <c r="X25" s="558"/>
      <c r="Y25" s="558"/>
      <c r="Z25" s="558"/>
    </row>
    <row r="26" spans="1:26" ht="11.25" customHeight="1">
      <c r="A26" s="563"/>
      <c r="B26" s="563"/>
      <c r="C26" s="563"/>
      <c r="D26" s="563"/>
      <c r="E26" s="563"/>
      <c r="F26" s="564"/>
      <c r="G26" s="554"/>
      <c r="H26" s="555"/>
      <c r="I26" s="556"/>
      <c r="J26" s="556"/>
      <c r="K26" s="556"/>
      <c r="L26" s="556"/>
      <c r="M26" s="556"/>
      <c r="N26" s="556"/>
      <c r="O26" s="556"/>
      <c r="P26" s="565"/>
      <c r="Q26" s="551"/>
      <c r="R26" s="551"/>
      <c r="S26" s="551"/>
      <c r="T26" s="556"/>
      <c r="U26" s="551"/>
      <c r="V26" s="551"/>
      <c r="W26" s="545"/>
      <c r="X26" s="558"/>
      <c r="Y26" s="558"/>
      <c r="Z26" s="558"/>
    </row>
    <row r="27" spans="1:26" ht="11.25" customHeight="1">
      <c r="A27" s="563"/>
      <c r="B27" s="563"/>
      <c r="C27" s="563"/>
      <c r="D27" s="563"/>
      <c r="E27" s="563"/>
      <c r="F27" s="564"/>
      <c r="G27" s="554"/>
      <c r="H27" s="555"/>
      <c r="I27" s="556"/>
      <c r="J27" s="556"/>
      <c r="K27" s="556"/>
      <c r="L27" s="556"/>
      <c r="M27" s="556"/>
      <c r="N27" s="556"/>
      <c r="O27" s="565"/>
      <c r="P27" s="565"/>
      <c r="Q27" s="551"/>
      <c r="R27" s="551"/>
      <c r="S27" s="551"/>
      <c r="T27" s="551"/>
      <c r="U27" s="551"/>
      <c r="V27" s="551"/>
      <c r="W27" s="545"/>
      <c r="X27" s="558"/>
      <c r="Y27" s="558"/>
      <c r="Z27" s="558"/>
    </row>
    <row r="28" spans="1:23" ht="11.25" customHeight="1">
      <c r="A28" s="563"/>
      <c r="B28" s="563"/>
      <c r="C28" s="563"/>
      <c r="D28" s="563"/>
      <c r="E28" s="563"/>
      <c r="F28" s="564"/>
      <c r="G28" s="566"/>
      <c r="H28" s="566"/>
      <c r="I28" s="566"/>
      <c r="J28" s="566"/>
      <c r="K28" s="566"/>
      <c r="L28" s="566"/>
      <c r="M28" s="566"/>
      <c r="N28" s="566"/>
      <c r="O28" s="566"/>
      <c r="P28" s="566"/>
      <c r="Q28" s="566"/>
      <c r="R28" s="551"/>
      <c r="S28" s="551"/>
      <c r="T28" s="551"/>
      <c r="U28" s="551"/>
      <c r="V28" s="551"/>
      <c r="W28" s="544"/>
    </row>
    <row r="29" spans="1:23" ht="11.25" customHeight="1">
      <c r="A29" s="563"/>
      <c r="B29" s="563"/>
      <c r="C29" s="563"/>
      <c r="D29" s="563"/>
      <c r="E29" s="563"/>
      <c r="F29" s="564"/>
      <c r="G29" s="554"/>
      <c r="H29" s="567"/>
      <c r="I29" s="554"/>
      <c r="J29" s="554"/>
      <c r="K29" s="554"/>
      <c r="L29" s="554"/>
      <c r="M29" s="554"/>
      <c r="N29" s="554"/>
      <c r="O29" s="568"/>
      <c r="P29" s="568"/>
      <c r="Q29" s="550"/>
      <c r="R29" s="550"/>
      <c r="S29" s="550"/>
      <c r="T29" s="550"/>
      <c r="U29" s="550"/>
      <c r="V29" s="550"/>
      <c r="W29" s="544"/>
    </row>
    <row r="30" spans="1:23" ht="11.25" customHeight="1">
      <c r="A30" s="569"/>
      <c r="B30" s="569"/>
      <c r="C30" s="569"/>
      <c r="D30" s="569"/>
      <c r="E30" s="569"/>
      <c r="F30" s="569"/>
      <c r="G30" s="569"/>
      <c r="H30" s="570"/>
      <c r="I30" s="571"/>
      <c r="J30" s="571"/>
      <c r="K30" s="571"/>
      <c r="L30" s="571"/>
      <c r="M30" s="571"/>
      <c r="N30" s="571"/>
      <c r="O30" s="571"/>
      <c r="P30" s="571"/>
      <c r="Q30" s="571"/>
      <c r="R30" s="592"/>
      <c r="S30" s="592"/>
      <c r="T30" s="592"/>
      <c r="U30" s="592"/>
      <c r="V30" s="592"/>
      <c r="W30" s="544"/>
    </row>
    <row r="31" spans="1:23" ht="11.25" customHeight="1">
      <c r="A31" s="569"/>
      <c r="B31" s="569"/>
      <c r="C31" s="569"/>
      <c r="D31" s="569"/>
      <c r="E31" s="569"/>
      <c r="F31" s="569"/>
      <c r="G31" s="569"/>
      <c r="H31" s="572"/>
      <c r="I31" s="571"/>
      <c r="J31" s="573"/>
      <c r="K31" s="573"/>
      <c r="L31" s="573"/>
      <c r="M31" s="573"/>
      <c r="N31" s="573"/>
      <c r="O31" s="573"/>
      <c r="P31" s="573"/>
      <c r="Q31" s="571"/>
      <c r="R31" s="592"/>
      <c r="S31" s="592"/>
      <c r="T31" s="592"/>
      <c r="U31" s="592"/>
      <c r="V31" s="592"/>
      <c r="W31" s="544"/>
    </row>
    <row r="32" spans="1:23" ht="11.25" customHeight="1">
      <c r="A32" s="569"/>
      <c r="B32" s="569"/>
      <c r="C32" s="569"/>
      <c r="D32" s="569"/>
      <c r="E32" s="569"/>
      <c r="F32" s="569"/>
      <c r="G32" s="569"/>
      <c r="H32" s="572"/>
      <c r="I32" s="571"/>
      <c r="J32" s="573"/>
      <c r="K32" s="573"/>
      <c r="L32" s="573"/>
      <c r="M32" s="573"/>
      <c r="N32" s="573"/>
      <c r="O32" s="573"/>
      <c r="P32" s="573"/>
      <c r="Q32" s="573"/>
      <c r="R32" s="579"/>
      <c r="S32" s="579"/>
      <c r="T32" s="579"/>
      <c r="U32" s="579"/>
      <c r="V32" s="579"/>
      <c r="W32" s="544"/>
    </row>
    <row r="33" spans="1:23" ht="11.25" customHeight="1">
      <c r="A33" s="569" t="s">
        <v>202</v>
      </c>
      <c r="B33" s="569"/>
      <c r="C33" s="569"/>
      <c r="D33" s="569"/>
      <c r="E33" s="569"/>
      <c r="F33" s="569"/>
      <c r="G33" s="569"/>
      <c r="H33" s="572"/>
      <c r="I33" s="571"/>
      <c r="J33" s="544"/>
      <c r="K33" s="544"/>
      <c r="L33" s="544"/>
      <c r="M33" s="544"/>
      <c r="N33" s="544"/>
      <c r="O33" s="573"/>
      <c r="P33" s="573"/>
      <c r="Q33" s="571"/>
      <c r="R33" s="592"/>
      <c r="S33" s="592"/>
      <c r="T33" s="592"/>
      <c r="U33" s="592"/>
      <c r="V33" s="592"/>
      <c r="W33" s="544"/>
    </row>
    <row r="34" spans="1:23" ht="11.25" customHeight="1">
      <c r="A34" s="569"/>
      <c r="B34" s="569"/>
      <c r="C34" s="569"/>
      <c r="D34" s="569"/>
      <c r="E34" s="569"/>
      <c r="F34" s="569"/>
      <c r="G34" s="569"/>
      <c r="H34" s="572"/>
      <c r="I34" s="571"/>
      <c r="J34" s="573"/>
      <c r="K34" s="573"/>
      <c r="L34" s="573"/>
      <c r="M34" s="573"/>
      <c r="N34" s="573"/>
      <c r="O34" s="573"/>
      <c r="P34" s="573"/>
      <c r="Q34" s="571"/>
      <c r="R34" s="592"/>
      <c r="S34" s="592"/>
      <c r="T34" s="592"/>
      <c r="U34" s="592"/>
      <c r="V34" s="592"/>
      <c r="W34" s="544"/>
    </row>
    <row r="35" spans="1:23" ht="11.25" customHeight="1">
      <c r="A35" s="544"/>
      <c r="B35" s="544"/>
      <c r="C35" s="544"/>
      <c r="D35" s="544"/>
      <c r="E35" s="544"/>
      <c r="F35" s="546"/>
      <c r="G35" s="569"/>
      <c r="H35" s="572"/>
      <c r="I35" s="571"/>
      <c r="J35" s="573"/>
      <c r="K35" s="573"/>
      <c r="L35" s="573"/>
      <c r="M35" s="573"/>
      <c r="N35" s="573"/>
      <c r="O35" s="573"/>
      <c r="P35" s="573"/>
      <c r="Q35" s="573"/>
      <c r="R35" s="579"/>
      <c r="S35" s="579"/>
      <c r="T35" s="579"/>
      <c r="U35" s="579"/>
      <c r="V35" s="579"/>
      <c r="W35" s="544"/>
    </row>
    <row r="36" spans="1:23" ht="11.25" customHeight="1">
      <c r="A36" s="683" t="s">
        <v>232</v>
      </c>
      <c r="B36" s="681"/>
      <c r="C36" s="681"/>
      <c r="D36" s="681"/>
      <c r="E36" s="681"/>
      <c r="F36" s="318"/>
      <c r="G36" s="318"/>
      <c r="H36" s="39" t="s">
        <v>205</v>
      </c>
      <c r="I36" s="594"/>
      <c r="J36" s="595" t="s">
        <v>15</v>
      </c>
      <c r="K36" s="596"/>
      <c r="L36" s="595" t="s">
        <v>16</v>
      </c>
      <c r="M36" s="596"/>
      <c r="N36" s="595" t="s">
        <v>204</v>
      </c>
      <c r="O36" s="596"/>
      <c r="P36" s="596" t="s">
        <v>21</v>
      </c>
      <c r="Q36" s="573"/>
      <c r="R36" s="579"/>
      <c r="S36" s="579"/>
      <c r="T36" s="579"/>
      <c r="U36" s="579"/>
      <c r="V36" s="579"/>
      <c r="W36" s="544"/>
    </row>
    <row r="37" spans="1:23" ht="3" customHeight="1">
      <c r="A37" s="682"/>
      <c r="B37" s="682"/>
      <c r="C37" s="682"/>
      <c r="D37" s="682"/>
      <c r="E37" s="682"/>
      <c r="F37" s="569"/>
      <c r="G37" s="569"/>
      <c r="H37" s="572"/>
      <c r="I37" s="571"/>
      <c r="J37" s="573"/>
      <c r="K37" s="573"/>
      <c r="L37" s="573"/>
      <c r="M37" s="573"/>
      <c r="N37" s="573"/>
      <c r="O37" s="573"/>
      <c r="P37" s="573"/>
      <c r="Q37" s="573"/>
      <c r="R37" s="579"/>
      <c r="S37" s="579"/>
      <c r="T37" s="579"/>
      <c r="U37" s="593"/>
      <c r="V37" s="593"/>
      <c r="W37" s="544"/>
    </row>
    <row r="38" spans="1:30" ht="11.25" customHeight="1">
      <c r="A38" s="569"/>
      <c r="B38" s="569"/>
      <c r="C38" s="569"/>
      <c r="D38" s="569"/>
      <c r="E38" s="569"/>
      <c r="F38" s="569"/>
      <c r="G38" s="569"/>
      <c r="H38" s="572"/>
      <c r="I38" s="571"/>
      <c r="J38" s="573"/>
      <c r="K38" s="573"/>
      <c r="L38" s="573"/>
      <c r="M38" s="573"/>
      <c r="N38" s="573"/>
      <c r="O38" s="573"/>
      <c r="P38" s="573"/>
      <c r="Q38" s="573"/>
      <c r="R38" s="579"/>
      <c r="S38" s="579"/>
      <c r="T38" s="579"/>
      <c r="U38" s="593"/>
      <c r="V38" s="593"/>
      <c r="W38" s="545"/>
      <c r="X38" s="552"/>
      <c r="Y38" s="552"/>
      <c r="Z38" s="552"/>
      <c r="AA38" s="552"/>
      <c r="AB38" s="552"/>
      <c r="AC38" s="552"/>
      <c r="AD38" s="552"/>
    </row>
    <row r="39" spans="2:23" ht="11.25" customHeight="1">
      <c r="B39" s="597"/>
      <c r="C39" s="597" t="s">
        <v>203</v>
      </c>
      <c r="D39" s="597"/>
      <c r="E39" s="597"/>
      <c r="F39" s="597"/>
      <c r="G39" s="597"/>
      <c r="H39" s="598" t="s">
        <v>208</v>
      </c>
      <c r="I39" s="571"/>
      <c r="J39" s="573">
        <f>SUM('kernobst 10 (OHNE LA)'!F34:G34)</f>
        <v>0</v>
      </c>
      <c r="K39" s="573"/>
      <c r="L39" s="573">
        <f>SUM('kernobst 10 (OHNE LA)'!J34)</f>
        <v>0</v>
      </c>
      <c r="M39" s="573"/>
      <c r="N39" s="573">
        <f>SUM('kernobst 10 (OHNE LA)'!H34+'kernobst 10 (OHNE LA)'!K34)</f>
        <v>0</v>
      </c>
      <c r="O39" s="580"/>
      <c r="P39" s="573">
        <f>J39+L39+N39</f>
        <v>0</v>
      </c>
      <c r="Q39" s="573"/>
      <c r="R39" s="579"/>
      <c r="S39" s="579"/>
      <c r="T39" s="579"/>
      <c r="U39" s="593"/>
      <c r="V39" s="593"/>
      <c r="W39" s="544"/>
    </row>
    <row r="40" spans="2:23" ht="11.25" customHeight="1">
      <c r="B40" s="597"/>
      <c r="C40" s="597"/>
      <c r="D40" s="597"/>
      <c r="E40" s="597"/>
      <c r="F40" s="597"/>
      <c r="G40" s="597"/>
      <c r="H40" s="599"/>
      <c r="I40" s="571"/>
      <c r="J40" s="573"/>
      <c r="K40" s="573"/>
      <c r="L40" s="573"/>
      <c r="M40" s="573"/>
      <c r="N40" s="573"/>
      <c r="O40" s="573"/>
      <c r="P40" s="573"/>
      <c r="Q40" s="573"/>
      <c r="R40" s="579"/>
      <c r="S40" s="579"/>
      <c r="T40" s="579"/>
      <c r="U40" s="593"/>
      <c r="V40" s="593"/>
      <c r="W40" s="544"/>
    </row>
    <row r="41" spans="2:23" ht="11.25" customHeight="1">
      <c r="B41" s="597"/>
      <c r="C41" s="597" t="s">
        <v>206</v>
      </c>
      <c r="D41" s="597"/>
      <c r="E41" s="597"/>
      <c r="F41" s="597"/>
      <c r="G41" s="597"/>
      <c r="H41" s="600" t="s">
        <v>207</v>
      </c>
      <c r="I41" s="571"/>
      <c r="J41" s="573">
        <f>SUM('kernobstsaft 20 (OHNE LA)'!G24)</f>
        <v>0</v>
      </c>
      <c r="K41" s="573"/>
      <c r="L41" s="573">
        <f>SUM('kernobstsaft 20 (OHNE LA)'!G25)</f>
        <v>0</v>
      </c>
      <c r="M41" s="573"/>
      <c r="N41" s="573">
        <f>SUM('kernobstsaft 20 (OHNE LA)'!G26)</f>
        <v>0</v>
      </c>
      <c r="O41" s="573"/>
      <c r="P41" s="573">
        <f>J41+L41+N41</f>
        <v>0</v>
      </c>
      <c r="Q41" s="573"/>
      <c r="R41" s="579"/>
      <c r="S41" s="579"/>
      <c r="T41" s="579"/>
      <c r="U41" s="579"/>
      <c r="V41" s="579"/>
      <c r="W41" s="544"/>
    </row>
    <row r="42" spans="2:23" ht="11.25" customHeight="1">
      <c r="B42" s="597"/>
      <c r="C42" s="597"/>
      <c r="D42" s="597"/>
      <c r="E42" s="597"/>
      <c r="F42" s="597"/>
      <c r="G42" s="597"/>
      <c r="H42" s="600"/>
      <c r="I42" s="571"/>
      <c r="J42" s="573"/>
      <c r="K42" s="573"/>
      <c r="L42" s="573"/>
      <c r="M42" s="573"/>
      <c r="N42" s="573"/>
      <c r="O42" s="573"/>
      <c r="P42" s="573"/>
      <c r="Q42" s="573"/>
      <c r="R42" s="579"/>
      <c r="S42" s="579"/>
      <c r="T42" s="579"/>
      <c r="U42" s="579"/>
      <c r="V42" s="579"/>
      <c r="W42" s="544"/>
    </row>
    <row r="43" spans="1:23" ht="11.25" customHeight="1">
      <c r="A43" s="597"/>
      <c r="B43" s="597"/>
      <c r="C43" s="597"/>
      <c r="D43" s="597"/>
      <c r="E43" s="597"/>
      <c r="F43" s="597"/>
      <c r="G43" s="597"/>
      <c r="H43" s="599"/>
      <c r="I43" s="571"/>
      <c r="J43" s="573"/>
      <c r="K43" s="573"/>
      <c r="L43" s="573"/>
      <c r="M43" s="573"/>
      <c r="N43" s="573"/>
      <c r="O43" s="573"/>
      <c r="P43" s="573"/>
      <c r="Q43" s="573"/>
      <c r="R43" s="579"/>
      <c r="S43" s="579"/>
      <c r="T43" s="579"/>
      <c r="U43" s="579"/>
      <c r="V43" s="579"/>
      <c r="W43" s="544"/>
    </row>
    <row r="44" spans="1:23" ht="11.25" customHeight="1">
      <c r="A44" s="683" t="s">
        <v>233</v>
      </c>
      <c r="B44" s="681"/>
      <c r="C44" s="681"/>
      <c r="D44" s="681"/>
      <c r="E44" s="681"/>
      <c r="F44" s="318"/>
      <c r="G44" s="318"/>
      <c r="H44" s="39" t="s">
        <v>205</v>
      </c>
      <c r="I44" s="594"/>
      <c r="J44" s="595" t="s">
        <v>15</v>
      </c>
      <c r="K44" s="596"/>
      <c r="L44" s="595" t="s">
        <v>16</v>
      </c>
      <c r="M44" s="596"/>
      <c r="N44" s="595" t="s">
        <v>204</v>
      </c>
      <c r="O44" s="596"/>
      <c r="P44" s="596" t="s">
        <v>21</v>
      </c>
      <c r="Q44" s="573"/>
      <c r="R44" s="579"/>
      <c r="S44" s="579"/>
      <c r="T44" s="579"/>
      <c r="U44" s="579"/>
      <c r="V44" s="579"/>
      <c r="W44" s="544"/>
    </row>
    <row r="45" spans="1:23" ht="3" customHeight="1">
      <c r="A45" s="682"/>
      <c r="B45" s="682"/>
      <c r="C45" s="682"/>
      <c r="D45" s="682"/>
      <c r="E45" s="682"/>
      <c r="F45" s="569"/>
      <c r="G45" s="569"/>
      <c r="H45" s="572"/>
      <c r="I45" s="571"/>
      <c r="J45" s="573"/>
      <c r="K45" s="573"/>
      <c r="L45" s="573"/>
      <c r="M45" s="573"/>
      <c r="N45" s="573"/>
      <c r="O45" s="573"/>
      <c r="P45" s="573"/>
      <c r="Q45" s="573"/>
      <c r="R45" s="579"/>
      <c r="S45" s="579"/>
      <c r="T45" s="579"/>
      <c r="U45" s="593"/>
      <c r="V45" s="593"/>
      <c r="W45" s="544"/>
    </row>
    <row r="46" spans="1:30" ht="11.25" customHeight="1">
      <c r="A46" s="569"/>
      <c r="B46" s="569"/>
      <c r="C46" s="569"/>
      <c r="D46" s="569"/>
      <c r="E46" s="569"/>
      <c r="F46" s="569"/>
      <c r="G46" s="569"/>
      <c r="H46" s="572"/>
      <c r="I46" s="571"/>
      <c r="J46" s="573"/>
      <c r="K46" s="573"/>
      <c r="L46" s="573"/>
      <c r="M46" s="573"/>
      <c r="N46" s="573"/>
      <c r="O46" s="573"/>
      <c r="P46" s="573"/>
      <c r="Q46" s="573"/>
      <c r="R46" s="579"/>
      <c r="S46" s="579"/>
      <c r="T46" s="579"/>
      <c r="U46" s="593"/>
      <c r="V46" s="593"/>
      <c r="W46" s="545"/>
      <c r="X46" s="552"/>
      <c r="Y46" s="552"/>
      <c r="Z46" s="552"/>
      <c r="AA46" s="552"/>
      <c r="AB46" s="552"/>
      <c r="AC46" s="552"/>
      <c r="AD46" s="552"/>
    </row>
    <row r="47" spans="2:23" ht="11.25" customHeight="1">
      <c r="B47" s="597"/>
      <c r="C47" s="597" t="s">
        <v>203</v>
      </c>
      <c r="D47" s="597"/>
      <c r="E47" s="597"/>
      <c r="F47" s="597"/>
      <c r="G47" s="597"/>
      <c r="H47" s="598" t="s">
        <v>208</v>
      </c>
      <c r="I47" s="571"/>
      <c r="J47" s="573">
        <f>SUM('kernobst 10 (NUR LA)'!F34:G34)</f>
        <v>0</v>
      </c>
      <c r="K47" s="573"/>
      <c r="L47" s="573">
        <f>SUM('kernobst 10 (NUR LA)'!J34)</f>
        <v>0</v>
      </c>
      <c r="M47" s="573"/>
      <c r="N47" s="573">
        <f>SUM('kernobst 10 (NUR LA)'!H34+'kernobst 10 (NUR LA)'!K34)</f>
        <v>0</v>
      </c>
      <c r="O47" s="580"/>
      <c r="P47" s="573">
        <f>J47+L47+N47</f>
        <v>0</v>
      </c>
      <c r="Q47" s="573"/>
      <c r="R47" s="579"/>
      <c r="S47" s="579"/>
      <c r="T47" s="579"/>
      <c r="U47" s="593"/>
      <c r="V47" s="593"/>
      <c r="W47" s="544"/>
    </row>
    <row r="48" spans="2:23" ht="11.25" customHeight="1">
      <c r="B48" s="597"/>
      <c r="C48" s="597"/>
      <c r="D48" s="597"/>
      <c r="E48" s="597"/>
      <c r="F48" s="597"/>
      <c r="G48" s="597"/>
      <c r="H48" s="599"/>
      <c r="I48" s="571"/>
      <c r="J48" s="573"/>
      <c r="K48" s="573"/>
      <c r="L48" s="573"/>
      <c r="M48" s="573"/>
      <c r="N48" s="573"/>
      <c r="O48" s="573"/>
      <c r="P48" s="573"/>
      <c r="Q48" s="573"/>
      <c r="R48" s="579"/>
      <c r="S48" s="579"/>
      <c r="T48" s="579"/>
      <c r="U48" s="593"/>
      <c r="V48" s="593"/>
      <c r="W48" s="544"/>
    </row>
    <row r="49" spans="2:23" ht="11.25" customHeight="1">
      <c r="B49" s="597"/>
      <c r="C49" s="597" t="s">
        <v>206</v>
      </c>
      <c r="D49" s="597"/>
      <c r="E49" s="597"/>
      <c r="F49" s="597"/>
      <c r="G49" s="597"/>
      <c r="H49" s="600" t="s">
        <v>207</v>
      </c>
      <c r="I49" s="571"/>
      <c r="J49" s="573">
        <f>SUM('kernobstsaft 20 (NUR LA)'!G24)</f>
        <v>0</v>
      </c>
      <c r="K49" s="573"/>
      <c r="L49" s="573">
        <f>SUM('kernobstsaft 20 (NUR LA)'!G25)</f>
        <v>0</v>
      </c>
      <c r="M49" s="573"/>
      <c r="N49" s="573">
        <f>SUM('kernobstsaft 20 (NUR LA)'!G26)</f>
        <v>0</v>
      </c>
      <c r="O49" s="573"/>
      <c r="P49" s="573">
        <f>J49+L49+N49</f>
        <v>0</v>
      </c>
      <c r="Q49" s="573"/>
      <c r="R49" s="579"/>
      <c r="S49" s="579"/>
      <c r="T49" s="579"/>
      <c r="U49" s="593"/>
      <c r="V49" s="593"/>
      <c r="W49" s="544"/>
    </row>
    <row r="50" spans="2:23" ht="11.25" customHeight="1">
      <c r="B50" s="597"/>
      <c r="C50" s="597"/>
      <c r="D50" s="597"/>
      <c r="E50" s="597"/>
      <c r="F50" s="597"/>
      <c r="G50" s="597"/>
      <c r="H50" s="600"/>
      <c r="I50" s="571"/>
      <c r="J50" s="573"/>
      <c r="K50" s="573"/>
      <c r="L50" s="573"/>
      <c r="M50" s="573"/>
      <c r="N50" s="573"/>
      <c r="O50" s="573"/>
      <c r="P50" s="573"/>
      <c r="Q50" s="573"/>
      <c r="R50" s="579"/>
      <c r="S50" s="579"/>
      <c r="T50" s="579"/>
      <c r="U50" s="593"/>
      <c r="V50" s="593"/>
      <c r="W50" s="544"/>
    </row>
    <row r="51" spans="2:23" ht="11.25" customHeight="1">
      <c r="B51" s="597"/>
      <c r="C51" s="597"/>
      <c r="D51" s="597"/>
      <c r="E51" s="597"/>
      <c r="F51" s="597"/>
      <c r="G51" s="597"/>
      <c r="H51" s="600"/>
      <c r="I51" s="571"/>
      <c r="J51" s="573"/>
      <c r="K51" s="573"/>
      <c r="L51" s="573"/>
      <c r="M51" s="573"/>
      <c r="N51" s="573"/>
      <c r="O51" s="573"/>
      <c r="P51" s="573"/>
      <c r="Q51" s="573"/>
      <c r="R51" s="579"/>
      <c r="S51" s="579"/>
      <c r="T51" s="579"/>
      <c r="U51" s="593"/>
      <c r="V51" s="593"/>
      <c r="W51" s="544"/>
    </row>
    <row r="52" spans="2:23" ht="11.25" customHeight="1">
      <c r="B52" s="597"/>
      <c r="C52" s="597"/>
      <c r="D52" s="597"/>
      <c r="E52" s="597"/>
      <c r="F52" s="597"/>
      <c r="G52" s="597"/>
      <c r="H52" s="600"/>
      <c r="I52" s="571"/>
      <c r="J52" s="573"/>
      <c r="K52" s="573"/>
      <c r="L52" s="573"/>
      <c r="M52" s="573"/>
      <c r="N52" s="573"/>
      <c r="O52" s="573"/>
      <c r="P52" s="573"/>
      <c r="Q52" s="573"/>
      <c r="R52" s="579"/>
      <c r="S52" s="579"/>
      <c r="T52" s="579"/>
      <c r="U52" s="593"/>
      <c r="V52" s="593"/>
      <c r="W52" s="544"/>
    </row>
    <row r="53" spans="1:23" ht="11.25" customHeight="1">
      <c r="A53" s="569"/>
      <c r="B53" s="569"/>
      <c r="C53" s="569"/>
      <c r="D53" s="569"/>
      <c r="E53" s="569"/>
      <c r="F53" s="569"/>
      <c r="G53" s="569"/>
      <c r="H53" s="572"/>
      <c r="I53" s="571"/>
      <c r="J53" s="573"/>
      <c r="K53" s="573"/>
      <c r="L53" s="573"/>
      <c r="M53" s="573"/>
      <c r="N53" s="573"/>
      <c r="O53" s="573"/>
      <c r="P53" s="573"/>
      <c r="Q53" s="573"/>
      <c r="R53" s="579"/>
      <c r="S53" s="579"/>
      <c r="T53" s="579"/>
      <c r="U53" s="593"/>
      <c r="V53" s="593"/>
      <c r="W53" s="544"/>
    </row>
    <row r="54" spans="1:23" ht="59.25" customHeight="1">
      <c r="A54" s="832" t="s">
        <v>257</v>
      </c>
      <c r="B54" s="832"/>
      <c r="C54" s="832"/>
      <c r="D54" s="832"/>
      <c r="E54" s="832"/>
      <c r="F54" s="832"/>
      <c r="G54" s="832"/>
      <c r="H54" s="832"/>
      <c r="I54" s="832"/>
      <c r="J54" s="832"/>
      <c r="K54" s="832"/>
      <c r="L54" s="832"/>
      <c r="M54" s="832"/>
      <c r="N54" s="832"/>
      <c r="O54" s="832"/>
      <c r="P54" s="832"/>
      <c r="Q54" s="577"/>
      <c r="R54" s="578"/>
      <c r="S54" s="578"/>
      <c r="T54" s="578"/>
      <c r="U54" s="578"/>
      <c r="V54" s="578"/>
      <c r="W54" s="544"/>
    </row>
    <row r="55" spans="1:22" s="558" customFormat="1" ht="11.25" customHeight="1">
      <c r="A55" s="569"/>
      <c r="B55" s="569"/>
      <c r="C55" s="569"/>
      <c r="D55" s="569"/>
      <c r="E55" s="569"/>
      <c r="F55" s="564"/>
      <c r="G55" s="568"/>
      <c r="H55" s="572"/>
      <c r="I55" s="575"/>
      <c r="J55" s="575"/>
      <c r="K55" s="575"/>
      <c r="L55" s="575"/>
      <c r="M55" s="575"/>
      <c r="N55" s="575"/>
      <c r="O55" s="575"/>
      <c r="P55" s="575"/>
      <c r="Q55" s="550"/>
      <c r="R55" s="550"/>
      <c r="S55" s="550"/>
      <c r="T55" s="550"/>
      <c r="U55" s="550"/>
      <c r="V55" s="550"/>
    </row>
    <row r="56" spans="1:22" ht="11.25" customHeight="1">
      <c r="A56" s="569"/>
      <c r="B56" s="569"/>
      <c r="C56" s="569"/>
      <c r="D56" s="569"/>
      <c r="E56" s="569"/>
      <c r="F56" s="564"/>
      <c r="G56" s="568"/>
      <c r="H56" s="572"/>
      <c r="I56" s="575"/>
      <c r="J56" s="575"/>
      <c r="K56" s="575"/>
      <c r="L56" s="575"/>
      <c r="M56" s="575"/>
      <c r="N56" s="575"/>
      <c r="O56" s="575"/>
      <c r="P56" s="576"/>
      <c r="Q56" s="550"/>
      <c r="R56" s="550"/>
      <c r="S56" s="550"/>
      <c r="T56" s="550"/>
      <c r="U56" s="550"/>
      <c r="V56" s="550"/>
    </row>
    <row r="57" spans="1:22" ht="11.25" customHeight="1">
      <c r="A57" s="544"/>
      <c r="B57" s="544"/>
      <c r="C57" s="544"/>
      <c r="D57" s="544"/>
      <c r="E57" s="544"/>
      <c r="F57" s="546"/>
      <c r="G57" s="547"/>
      <c r="H57" s="547"/>
      <c r="I57" s="544"/>
      <c r="J57" s="544"/>
      <c r="K57" s="544"/>
      <c r="L57" s="544"/>
      <c r="M57" s="544"/>
      <c r="N57" s="544"/>
      <c r="O57" s="544"/>
      <c r="P57" s="550"/>
      <c r="Q57" s="550"/>
      <c r="R57" s="550"/>
      <c r="S57" s="550"/>
      <c r="T57" s="550"/>
      <c r="U57" s="550"/>
      <c r="V57" s="550"/>
    </row>
    <row r="58" spans="1:17" ht="11.25" customHeight="1">
      <c r="A58" s="544"/>
      <c r="B58" s="544"/>
      <c r="C58" s="544"/>
      <c r="D58" s="544"/>
      <c r="E58" s="544"/>
      <c r="F58" s="546"/>
      <c r="G58" s="547"/>
      <c r="H58" s="547"/>
      <c r="I58" s="544"/>
      <c r="J58" s="544"/>
      <c r="K58" s="544"/>
      <c r="L58" s="544"/>
      <c r="M58" s="544"/>
      <c r="N58" s="544"/>
      <c r="O58" s="544"/>
      <c r="P58" s="550"/>
      <c r="Q58" s="550"/>
    </row>
    <row r="59" spans="1:17" ht="11.25" customHeight="1">
      <c r="A59" s="544"/>
      <c r="B59" s="544"/>
      <c r="C59" s="544"/>
      <c r="D59" s="544"/>
      <c r="E59" s="544"/>
      <c r="F59" s="546"/>
      <c r="G59" s="547"/>
      <c r="H59" s="547"/>
      <c r="I59" s="544"/>
      <c r="J59" s="544"/>
      <c r="K59" s="544"/>
      <c r="L59" s="544"/>
      <c r="M59" s="544"/>
      <c r="N59" s="544"/>
      <c r="O59" s="544"/>
      <c r="P59" s="550"/>
      <c r="Q59" s="550"/>
    </row>
    <row r="60" spans="1:17" ht="11.25" customHeight="1">
      <c r="A60" s="544"/>
      <c r="B60" s="544"/>
      <c r="C60" s="544"/>
      <c r="D60" s="544"/>
      <c r="E60" s="544"/>
      <c r="F60" s="546"/>
      <c r="G60" s="547"/>
      <c r="H60" s="547"/>
      <c r="I60" s="544"/>
      <c r="J60" s="544"/>
      <c r="K60" s="544"/>
      <c r="L60" s="544"/>
      <c r="M60" s="544"/>
      <c r="N60" s="544"/>
      <c r="O60" s="544"/>
      <c r="P60" s="550"/>
      <c r="Q60" s="550"/>
    </row>
    <row r="61" spans="1:17" ht="11.25" customHeight="1">
      <c r="A61" s="544"/>
      <c r="B61" s="544"/>
      <c r="C61" s="544"/>
      <c r="D61" s="544"/>
      <c r="E61" s="544"/>
      <c r="F61" s="546"/>
      <c r="G61" s="547"/>
      <c r="H61" s="547"/>
      <c r="I61" s="544"/>
      <c r="J61" s="544"/>
      <c r="K61" s="544"/>
      <c r="L61" s="544"/>
      <c r="M61" s="544"/>
      <c r="N61" s="544"/>
      <c r="O61" s="544"/>
      <c r="P61" s="550"/>
      <c r="Q61" s="550"/>
    </row>
    <row r="62" spans="1:17" ht="11.25" customHeight="1">
      <c r="A62" s="544"/>
      <c r="B62" s="544"/>
      <c r="C62" s="544"/>
      <c r="D62" s="544"/>
      <c r="E62" s="544"/>
      <c r="F62" s="546"/>
      <c r="G62" s="547"/>
      <c r="H62" s="547"/>
      <c r="I62" s="544"/>
      <c r="J62" s="544"/>
      <c r="K62" s="544"/>
      <c r="L62" s="544"/>
      <c r="M62" s="544"/>
      <c r="N62" s="544"/>
      <c r="O62" s="544"/>
      <c r="P62" s="550"/>
      <c r="Q62" s="550"/>
    </row>
    <row r="63" spans="1:17" ht="11.25" customHeight="1">
      <c r="A63" s="544"/>
      <c r="B63" s="544"/>
      <c r="C63" s="544"/>
      <c r="D63" s="544"/>
      <c r="E63" s="544"/>
      <c r="F63" s="546"/>
      <c r="G63" s="547"/>
      <c r="H63" s="547"/>
      <c r="I63" s="544"/>
      <c r="J63" s="544"/>
      <c r="K63" s="544"/>
      <c r="L63" s="544"/>
      <c r="M63" s="544"/>
      <c r="N63" s="544"/>
      <c r="O63" s="544"/>
      <c r="P63" s="550"/>
      <c r="Q63" s="550"/>
    </row>
    <row r="64" spans="1:17" ht="11.25" customHeight="1">
      <c r="A64" s="544"/>
      <c r="B64" s="544"/>
      <c r="C64" s="544"/>
      <c r="D64" s="544"/>
      <c r="E64" s="544"/>
      <c r="F64" s="546"/>
      <c r="G64" s="547"/>
      <c r="H64" s="547"/>
      <c r="I64" s="544"/>
      <c r="J64" s="544"/>
      <c r="K64" s="544"/>
      <c r="L64" s="544"/>
      <c r="M64" s="544"/>
      <c r="N64" s="544"/>
      <c r="O64" s="544"/>
      <c r="P64" s="550"/>
      <c r="Q64" s="550"/>
    </row>
    <row r="65" spans="1:17" ht="11.25" customHeight="1">
      <c r="A65" s="544"/>
      <c r="B65" s="544"/>
      <c r="C65" s="544"/>
      <c r="D65" s="544"/>
      <c r="E65" s="544"/>
      <c r="F65" s="546"/>
      <c r="G65" s="547"/>
      <c r="H65" s="547"/>
      <c r="I65" s="544"/>
      <c r="J65" s="544"/>
      <c r="K65" s="544"/>
      <c r="L65" s="544"/>
      <c r="M65" s="544"/>
      <c r="N65" s="544"/>
      <c r="O65" s="544"/>
      <c r="P65" s="550"/>
      <c r="Q65" s="550"/>
    </row>
    <row r="66" spans="1:17" ht="11.25" customHeight="1">
      <c r="A66" s="544"/>
      <c r="B66" s="544"/>
      <c r="C66" s="544"/>
      <c r="D66" s="544"/>
      <c r="E66" s="544"/>
      <c r="F66" s="546"/>
      <c r="G66" s="547"/>
      <c r="H66" s="547"/>
      <c r="I66" s="544"/>
      <c r="J66" s="544"/>
      <c r="K66" s="544"/>
      <c r="L66" s="544"/>
      <c r="M66" s="544"/>
      <c r="N66" s="544"/>
      <c r="O66" s="544"/>
      <c r="P66" s="550"/>
      <c r="Q66" s="550"/>
    </row>
    <row r="67" spans="1:17" ht="11.25" customHeight="1">
      <c r="A67" s="544"/>
      <c r="B67" s="544"/>
      <c r="C67" s="544"/>
      <c r="D67" s="544"/>
      <c r="E67" s="544"/>
      <c r="F67" s="546"/>
      <c r="G67" s="547"/>
      <c r="H67" s="547"/>
      <c r="I67" s="544"/>
      <c r="J67" s="544"/>
      <c r="K67" s="544"/>
      <c r="L67" s="544"/>
      <c r="M67" s="544"/>
      <c r="N67" s="544"/>
      <c r="O67" s="544"/>
      <c r="P67" s="550"/>
      <c r="Q67" s="550"/>
    </row>
    <row r="68" spans="1:17" ht="11.25" customHeight="1">
      <c r="A68" s="544"/>
      <c r="B68" s="544"/>
      <c r="C68" s="544"/>
      <c r="D68" s="544"/>
      <c r="E68" s="544"/>
      <c r="F68" s="546"/>
      <c r="G68" s="547"/>
      <c r="H68" s="547"/>
      <c r="I68" s="544"/>
      <c r="J68" s="544"/>
      <c r="K68" s="544"/>
      <c r="L68" s="544"/>
      <c r="M68" s="544"/>
      <c r="N68" s="544"/>
      <c r="O68" s="544"/>
      <c r="P68" s="550"/>
      <c r="Q68" s="550"/>
    </row>
    <row r="69" spans="1:17" ht="11.25" customHeight="1">
      <c r="A69" s="544"/>
      <c r="B69" s="544"/>
      <c r="C69" s="544"/>
      <c r="D69" s="544"/>
      <c r="E69" s="544"/>
      <c r="F69" s="546"/>
      <c r="G69" s="547"/>
      <c r="H69" s="547"/>
      <c r="I69" s="544"/>
      <c r="J69" s="544"/>
      <c r="K69" s="544"/>
      <c r="L69" s="544"/>
      <c r="M69" s="544"/>
      <c r="N69" s="544"/>
      <c r="O69" s="544"/>
      <c r="P69" s="550"/>
      <c r="Q69" s="550"/>
    </row>
    <row r="70" spans="1:17" ht="11.25" customHeight="1">
      <c r="A70" s="544"/>
      <c r="B70" s="544"/>
      <c r="C70" s="544"/>
      <c r="D70" s="544"/>
      <c r="E70" s="544"/>
      <c r="F70" s="546"/>
      <c r="G70" s="547"/>
      <c r="H70" s="547"/>
      <c r="I70" s="544"/>
      <c r="J70" s="544"/>
      <c r="K70" s="544"/>
      <c r="L70" s="544"/>
      <c r="M70" s="544"/>
      <c r="N70" s="544"/>
      <c r="O70" s="544"/>
      <c r="P70" s="550"/>
      <c r="Q70" s="550"/>
    </row>
    <row r="71" spans="1:17" ht="11.25" customHeight="1">
      <c r="A71" s="544"/>
      <c r="B71" s="544"/>
      <c r="C71" s="544"/>
      <c r="D71" s="544"/>
      <c r="E71" s="544"/>
      <c r="F71" s="546"/>
      <c r="G71" s="547"/>
      <c r="H71" s="547"/>
      <c r="I71" s="544"/>
      <c r="J71" s="544"/>
      <c r="K71" s="544"/>
      <c r="L71" s="544"/>
      <c r="M71" s="544"/>
      <c r="N71" s="544"/>
      <c r="O71" s="544"/>
      <c r="P71" s="550"/>
      <c r="Q71" s="550"/>
    </row>
    <row r="72" spans="1:17" ht="11.25" customHeight="1">
      <c r="A72" s="544"/>
      <c r="B72" s="544"/>
      <c r="C72" s="544"/>
      <c r="D72" s="544"/>
      <c r="E72" s="544"/>
      <c r="F72" s="546"/>
      <c r="G72" s="547"/>
      <c r="H72" s="547"/>
      <c r="I72" s="544"/>
      <c r="J72" s="544"/>
      <c r="K72" s="544"/>
      <c r="L72" s="544"/>
      <c r="M72" s="544"/>
      <c r="N72" s="544"/>
      <c r="O72" s="544"/>
      <c r="P72" s="550"/>
      <c r="Q72" s="550"/>
    </row>
    <row r="73" spans="1:17" ht="11.25" customHeight="1">
      <c r="A73" s="544"/>
      <c r="B73" s="544"/>
      <c r="C73" s="544"/>
      <c r="D73" s="544"/>
      <c r="E73" s="544"/>
      <c r="F73" s="546"/>
      <c r="G73" s="547"/>
      <c r="H73" s="547"/>
      <c r="I73" s="544"/>
      <c r="J73" s="544"/>
      <c r="K73" s="544"/>
      <c r="L73" s="544"/>
      <c r="M73" s="544"/>
      <c r="N73" s="544"/>
      <c r="O73" s="544"/>
      <c r="P73" s="550"/>
      <c r="Q73" s="550"/>
    </row>
    <row r="74" spans="1:17" ht="11.25" customHeight="1">
      <c r="A74" s="544"/>
      <c r="B74" s="544"/>
      <c r="C74" s="544"/>
      <c r="D74" s="544"/>
      <c r="E74" s="544"/>
      <c r="F74" s="546"/>
      <c r="G74" s="547"/>
      <c r="H74" s="547"/>
      <c r="I74" s="544"/>
      <c r="J74" s="544"/>
      <c r="K74" s="544"/>
      <c r="L74" s="544"/>
      <c r="M74" s="544"/>
      <c r="N74" s="544"/>
      <c r="O74" s="544"/>
      <c r="P74" s="550"/>
      <c r="Q74" s="550"/>
    </row>
    <row r="75" spans="1:17" ht="11.25" customHeight="1">
      <c r="A75" s="544"/>
      <c r="B75" s="544"/>
      <c r="C75" s="544"/>
      <c r="D75" s="544"/>
      <c r="E75" s="544"/>
      <c r="F75" s="546"/>
      <c r="G75" s="547"/>
      <c r="H75" s="547"/>
      <c r="I75" s="544"/>
      <c r="J75" s="544"/>
      <c r="K75" s="544"/>
      <c r="L75" s="544"/>
      <c r="M75" s="544"/>
      <c r="N75" s="544"/>
      <c r="O75" s="544"/>
      <c r="P75" s="550"/>
      <c r="Q75" s="550"/>
    </row>
    <row r="76" spans="1:17" ht="11.25" customHeight="1">
      <c r="A76" s="544"/>
      <c r="B76" s="544"/>
      <c r="C76" s="544"/>
      <c r="D76" s="544"/>
      <c r="E76" s="544"/>
      <c r="F76" s="546"/>
      <c r="G76" s="547"/>
      <c r="H76" s="547"/>
      <c r="I76" s="544"/>
      <c r="J76" s="544"/>
      <c r="K76" s="544"/>
      <c r="L76" s="544"/>
      <c r="M76" s="544"/>
      <c r="N76" s="544"/>
      <c r="O76" s="544"/>
      <c r="P76" s="550"/>
      <c r="Q76" s="550"/>
    </row>
    <row r="77" spans="1:17" ht="11.25" customHeight="1">
      <c r="A77" s="544"/>
      <c r="B77" s="544"/>
      <c r="C77" s="544"/>
      <c r="D77" s="544"/>
      <c r="E77" s="544"/>
      <c r="F77" s="546"/>
      <c r="G77" s="547"/>
      <c r="H77" s="547"/>
      <c r="I77" s="544"/>
      <c r="J77" s="544"/>
      <c r="K77" s="544"/>
      <c r="L77" s="544"/>
      <c r="M77" s="544"/>
      <c r="N77" s="544"/>
      <c r="O77" s="544"/>
      <c r="P77" s="550"/>
      <c r="Q77" s="550"/>
    </row>
    <row r="78" spans="1:17" ht="11.25" customHeight="1">
      <c r="A78" s="544"/>
      <c r="B78" s="544"/>
      <c r="C78" s="544"/>
      <c r="D78" s="544"/>
      <c r="E78" s="544"/>
      <c r="F78" s="546"/>
      <c r="G78" s="547"/>
      <c r="H78" s="547"/>
      <c r="I78" s="544"/>
      <c r="J78" s="544"/>
      <c r="K78" s="544"/>
      <c r="L78" s="544"/>
      <c r="M78" s="544"/>
      <c r="N78" s="544"/>
      <c r="O78" s="544"/>
      <c r="P78" s="550"/>
      <c r="Q78" s="550"/>
    </row>
    <row r="79" spans="1:17" ht="11.25" customHeight="1">
      <c r="A79" s="544"/>
      <c r="B79" s="544"/>
      <c r="C79" s="544"/>
      <c r="D79" s="544"/>
      <c r="E79" s="544"/>
      <c r="F79" s="546"/>
      <c r="G79" s="547"/>
      <c r="H79" s="547"/>
      <c r="I79" s="544"/>
      <c r="J79" s="544"/>
      <c r="K79" s="544"/>
      <c r="L79" s="544"/>
      <c r="M79" s="544"/>
      <c r="N79" s="544"/>
      <c r="O79" s="544"/>
      <c r="P79" s="550"/>
      <c r="Q79" s="550"/>
    </row>
    <row r="80" spans="1:17" ht="11.25" customHeight="1">
      <c r="A80" s="544"/>
      <c r="B80" s="544"/>
      <c r="C80" s="544"/>
      <c r="D80" s="544"/>
      <c r="E80" s="544"/>
      <c r="F80" s="546"/>
      <c r="G80" s="547"/>
      <c r="H80" s="547"/>
      <c r="I80" s="544"/>
      <c r="J80" s="544"/>
      <c r="K80" s="544"/>
      <c r="L80" s="544"/>
      <c r="M80" s="544"/>
      <c r="N80" s="544"/>
      <c r="O80" s="544"/>
      <c r="P80" s="550"/>
      <c r="Q80" s="550"/>
    </row>
    <row r="81" spans="1:17" ht="11.25" customHeight="1">
      <c r="A81" s="544"/>
      <c r="B81" s="544"/>
      <c r="C81" s="544"/>
      <c r="D81" s="544"/>
      <c r="E81" s="544"/>
      <c r="F81" s="546"/>
      <c r="G81" s="547"/>
      <c r="H81" s="547"/>
      <c r="I81" s="544"/>
      <c r="J81" s="544"/>
      <c r="K81" s="544"/>
      <c r="L81" s="544"/>
      <c r="M81" s="544"/>
      <c r="N81" s="544"/>
      <c r="O81" s="544"/>
      <c r="P81" s="550"/>
      <c r="Q81" s="550"/>
    </row>
    <row r="82" spans="1:17" ht="11.25" customHeight="1">
      <c r="A82" s="544"/>
      <c r="B82" s="544"/>
      <c r="C82" s="544"/>
      <c r="D82" s="544"/>
      <c r="E82" s="544"/>
      <c r="F82" s="546"/>
      <c r="G82" s="547"/>
      <c r="H82" s="547"/>
      <c r="I82" s="544"/>
      <c r="J82" s="544"/>
      <c r="K82" s="544"/>
      <c r="L82" s="544"/>
      <c r="M82" s="544"/>
      <c r="N82" s="544"/>
      <c r="O82" s="544"/>
      <c r="P82" s="550"/>
      <c r="Q82" s="550"/>
    </row>
    <row r="83" spans="1:17" ht="11.25" customHeight="1">
      <c r="A83" s="544"/>
      <c r="B83" s="544"/>
      <c r="C83" s="544"/>
      <c r="D83" s="544"/>
      <c r="E83" s="544"/>
      <c r="F83" s="546"/>
      <c r="G83" s="547"/>
      <c r="H83" s="547"/>
      <c r="I83" s="544"/>
      <c r="J83" s="544"/>
      <c r="K83" s="544"/>
      <c r="L83" s="544"/>
      <c r="M83" s="544"/>
      <c r="N83" s="544"/>
      <c r="O83" s="544"/>
      <c r="P83" s="550"/>
      <c r="Q83" s="550"/>
    </row>
    <row r="84" spans="1:17" ht="11.25" customHeight="1">
      <c r="A84" s="544"/>
      <c r="B84" s="544"/>
      <c r="C84" s="544"/>
      <c r="D84" s="544"/>
      <c r="E84" s="544"/>
      <c r="F84" s="546"/>
      <c r="G84" s="547"/>
      <c r="H84" s="547"/>
      <c r="I84" s="544"/>
      <c r="J84" s="544"/>
      <c r="K84" s="544"/>
      <c r="L84" s="544"/>
      <c r="M84" s="544"/>
      <c r="N84" s="544"/>
      <c r="O84" s="544"/>
      <c r="P84" s="550"/>
      <c r="Q84" s="550"/>
    </row>
    <row r="85" spans="1:17" ht="11.25" customHeight="1">
      <c r="A85" s="544"/>
      <c r="B85" s="544"/>
      <c r="C85" s="544"/>
      <c r="D85" s="544"/>
      <c r="E85" s="544"/>
      <c r="F85" s="546"/>
      <c r="G85" s="547"/>
      <c r="H85" s="547"/>
      <c r="I85" s="544"/>
      <c r="J85" s="544"/>
      <c r="K85" s="544"/>
      <c r="L85" s="544"/>
      <c r="M85" s="544"/>
      <c r="N85" s="544"/>
      <c r="O85" s="544"/>
      <c r="P85" s="550"/>
      <c r="Q85" s="550"/>
    </row>
    <row r="86" spans="1:17" ht="11.25" customHeight="1">
      <c r="A86" s="544"/>
      <c r="B86" s="544"/>
      <c r="C86" s="544"/>
      <c r="D86" s="544"/>
      <c r="E86" s="544"/>
      <c r="F86" s="546"/>
      <c r="G86" s="547"/>
      <c r="H86" s="547"/>
      <c r="I86" s="544"/>
      <c r="J86" s="544"/>
      <c r="K86" s="544"/>
      <c r="L86" s="544"/>
      <c r="M86" s="544"/>
      <c r="N86" s="544"/>
      <c r="O86" s="544"/>
      <c r="P86" s="550"/>
      <c r="Q86" s="550"/>
    </row>
    <row r="87" spans="1:17" ht="11.25" customHeight="1">
      <c r="A87" s="544"/>
      <c r="B87" s="544"/>
      <c r="C87" s="544"/>
      <c r="D87" s="544"/>
      <c r="E87" s="544"/>
      <c r="F87" s="546"/>
      <c r="G87" s="547"/>
      <c r="H87" s="547"/>
      <c r="I87" s="544"/>
      <c r="J87" s="544"/>
      <c r="K87" s="544"/>
      <c r="L87" s="544"/>
      <c r="M87" s="544"/>
      <c r="N87" s="544"/>
      <c r="O87" s="544"/>
      <c r="P87" s="550"/>
      <c r="Q87" s="550"/>
    </row>
    <row r="88" spans="1:17" ht="11.25" customHeight="1">
      <c r="A88" s="544"/>
      <c r="B88" s="544"/>
      <c r="C88" s="544"/>
      <c r="D88" s="544"/>
      <c r="E88" s="544"/>
      <c r="F88" s="546"/>
      <c r="G88" s="547"/>
      <c r="H88" s="547"/>
      <c r="I88" s="544"/>
      <c r="J88" s="544"/>
      <c r="K88" s="544"/>
      <c r="L88" s="544"/>
      <c r="M88" s="544"/>
      <c r="N88" s="544"/>
      <c r="O88" s="544"/>
      <c r="P88" s="550"/>
      <c r="Q88" s="550"/>
    </row>
    <row r="89" spans="1:17" ht="11.25" customHeight="1">
      <c r="A89" s="544"/>
      <c r="B89" s="544"/>
      <c r="C89" s="544"/>
      <c r="D89" s="544"/>
      <c r="E89" s="544"/>
      <c r="F89" s="546"/>
      <c r="G89" s="547"/>
      <c r="H89" s="547"/>
      <c r="I89" s="544"/>
      <c r="J89" s="544"/>
      <c r="K89" s="544"/>
      <c r="L89" s="544"/>
      <c r="M89" s="544"/>
      <c r="N89" s="544"/>
      <c r="O89" s="544"/>
      <c r="P89" s="550"/>
      <c r="Q89" s="550"/>
    </row>
    <row r="90" spans="1:17" ht="11.25" customHeight="1">
      <c r="A90" s="544"/>
      <c r="B90" s="544"/>
      <c r="C90" s="544"/>
      <c r="D90" s="544"/>
      <c r="E90" s="544"/>
      <c r="F90" s="546"/>
      <c r="G90" s="547"/>
      <c r="H90" s="547"/>
      <c r="I90" s="544"/>
      <c r="J90" s="544"/>
      <c r="K90" s="544"/>
      <c r="L90" s="544"/>
      <c r="M90" s="544"/>
      <c r="N90" s="544"/>
      <c r="O90" s="544"/>
      <c r="P90" s="550"/>
      <c r="Q90" s="550"/>
    </row>
    <row r="91" spans="1:17" ht="11.25" customHeight="1">
      <c r="A91" s="544"/>
      <c r="B91" s="544"/>
      <c r="C91" s="544"/>
      <c r="D91" s="544"/>
      <c r="E91" s="544"/>
      <c r="F91" s="546"/>
      <c r="G91" s="547"/>
      <c r="H91" s="547"/>
      <c r="I91" s="544"/>
      <c r="J91" s="544"/>
      <c r="K91" s="544"/>
      <c r="L91" s="544"/>
      <c r="M91" s="544"/>
      <c r="N91" s="544"/>
      <c r="O91" s="544"/>
      <c r="P91" s="550"/>
      <c r="Q91" s="550"/>
    </row>
    <row r="92" spans="1:17" ht="11.25" customHeight="1">
      <c r="A92" s="544"/>
      <c r="B92" s="544"/>
      <c r="C92" s="544"/>
      <c r="D92" s="544"/>
      <c r="E92" s="544"/>
      <c r="F92" s="546"/>
      <c r="G92" s="547"/>
      <c r="H92" s="547"/>
      <c r="I92" s="544"/>
      <c r="J92" s="544"/>
      <c r="K92" s="544"/>
      <c r="L92" s="544"/>
      <c r="M92" s="544"/>
      <c r="N92" s="544"/>
      <c r="O92" s="544"/>
      <c r="P92" s="550"/>
      <c r="Q92" s="550"/>
    </row>
    <row r="93" spans="1:17" ht="11.25" customHeight="1">
      <c r="A93" s="544"/>
      <c r="B93" s="544"/>
      <c r="C93" s="544"/>
      <c r="D93" s="544"/>
      <c r="E93" s="544"/>
      <c r="F93" s="546"/>
      <c r="G93" s="547"/>
      <c r="H93" s="547"/>
      <c r="I93" s="544"/>
      <c r="J93" s="544"/>
      <c r="K93" s="544"/>
      <c r="L93" s="544"/>
      <c r="M93" s="544"/>
      <c r="N93" s="544"/>
      <c r="O93" s="544"/>
      <c r="P93" s="550"/>
      <c r="Q93" s="550"/>
    </row>
    <row r="94" spans="1:17" ht="11.25" customHeight="1">
      <c r="A94" s="544"/>
      <c r="B94" s="544"/>
      <c r="C94" s="544"/>
      <c r="D94" s="544"/>
      <c r="E94" s="544"/>
      <c r="F94" s="546"/>
      <c r="G94" s="547"/>
      <c r="H94" s="547"/>
      <c r="I94" s="544"/>
      <c r="J94" s="544"/>
      <c r="K94" s="544"/>
      <c r="L94" s="544"/>
      <c r="M94" s="544"/>
      <c r="N94" s="544"/>
      <c r="O94" s="544"/>
      <c r="P94" s="550"/>
      <c r="Q94" s="550"/>
    </row>
    <row r="95" spans="1:17" ht="11.25" customHeight="1">
      <c r="A95" s="544"/>
      <c r="B95" s="544"/>
      <c r="C95" s="544"/>
      <c r="D95" s="544"/>
      <c r="E95" s="544"/>
      <c r="F95" s="546"/>
      <c r="G95" s="547"/>
      <c r="H95" s="547"/>
      <c r="I95" s="544"/>
      <c r="J95" s="544"/>
      <c r="K95" s="544"/>
      <c r="L95" s="544"/>
      <c r="M95" s="544"/>
      <c r="N95" s="544"/>
      <c r="O95" s="544"/>
      <c r="P95" s="550"/>
      <c r="Q95" s="550"/>
    </row>
    <row r="96" spans="1:17" ht="11.25" customHeight="1">
      <c r="A96" s="544"/>
      <c r="B96" s="544"/>
      <c r="C96" s="544"/>
      <c r="D96" s="544"/>
      <c r="E96" s="544"/>
      <c r="F96" s="546"/>
      <c r="G96" s="547"/>
      <c r="H96" s="547"/>
      <c r="I96" s="544"/>
      <c r="J96" s="544"/>
      <c r="K96" s="544"/>
      <c r="L96" s="544"/>
      <c r="M96" s="544"/>
      <c r="N96" s="544"/>
      <c r="O96" s="544"/>
      <c r="P96" s="550"/>
      <c r="Q96" s="550"/>
    </row>
    <row r="97" spans="1:17" ht="11.25" customHeight="1">
      <c r="A97" s="544"/>
      <c r="B97" s="544"/>
      <c r="C97" s="544"/>
      <c r="D97" s="544"/>
      <c r="E97" s="544"/>
      <c r="F97" s="546"/>
      <c r="G97" s="547"/>
      <c r="H97" s="547"/>
      <c r="I97" s="544"/>
      <c r="J97" s="544"/>
      <c r="K97" s="544"/>
      <c r="L97" s="544"/>
      <c r="M97" s="544"/>
      <c r="N97" s="544"/>
      <c r="O97" s="544"/>
      <c r="P97" s="550"/>
      <c r="Q97" s="550"/>
    </row>
    <row r="98" spans="1:17" ht="11.25" customHeight="1">
      <c r="A98" s="544"/>
      <c r="B98" s="544"/>
      <c r="C98" s="544"/>
      <c r="D98" s="544"/>
      <c r="E98" s="544"/>
      <c r="F98" s="546"/>
      <c r="G98" s="547"/>
      <c r="H98" s="547"/>
      <c r="I98" s="544"/>
      <c r="J98" s="544"/>
      <c r="K98" s="544"/>
      <c r="L98" s="544"/>
      <c r="M98" s="544"/>
      <c r="N98" s="544"/>
      <c r="O98" s="544"/>
      <c r="P98" s="550"/>
      <c r="Q98" s="550"/>
    </row>
    <row r="99" spans="1:17" ht="11.25" customHeight="1">
      <c r="A99" s="544"/>
      <c r="B99" s="544"/>
      <c r="C99" s="544"/>
      <c r="D99" s="544"/>
      <c r="E99" s="544"/>
      <c r="F99" s="546"/>
      <c r="G99" s="547"/>
      <c r="H99" s="547"/>
      <c r="I99" s="544"/>
      <c r="J99" s="544"/>
      <c r="K99" s="544"/>
      <c r="L99" s="544"/>
      <c r="M99" s="544"/>
      <c r="N99" s="544"/>
      <c r="O99" s="544"/>
      <c r="P99" s="550"/>
      <c r="Q99" s="550"/>
    </row>
    <row r="100" spans="1:17" ht="11.25" customHeight="1">
      <c r="A100" s="544"/>
      <c r="B100" s="544"/>
      <c r="C100" s="544"/>
      <c r="D100" s="544"/>
      <c r="E100" s="544"/>
      <c r="F100" s="546"/>
      <c r="G100" s="547"/>
      <c r="H100" s="547"/>
      <c r="I100" s="544"/>
      <c r="J100" s="544"/>
      <c r="K100" s="544"/>
      <c r="L100" s="544"/>
      <c r="M100" s="544"/>
      <c r="N100" s="544"/>
      <c r="O100" s="544"/>
      <c r="P100" s="550"/>
      <c r="Q100" s="550"/>
    </row>
    <row r="101" spans="1:17" ht="11.25" customHeight="1">
      <c r="A101" s="544"/>
      <c r="B101" s="544"/>
      <c r="C101" s="544"/>
      <c r="D101" s="544"/>
      <c r="E101" s="544"/>
      <c r="F101" s="546"/>
      <c r="G101" s="547"/>
      <c r="H101" s="547"/>
      <c r="I101" s="544"/>
      <c r="J101" s="544"/>
      <c r="K101" s="544"/>
      <c r="L101" s="544"/>
      <c r="M101" s="544"/>
      <c r="N101" s="544"/>
      <c r="O101" s="544"/>
      <c r="P101" s="550"/>
      <c r="Q101" s="550"/>
    </row>
    <row r="102" spans="1:17" ht="11.25" customHeight="1">
      <c r="A102" s="544"/>
      <c r="B102" s="544"/>
      <c r="C102" s="544"/>
      <c r="D102" s="544"/>
      <c r="E102" s="544"/>
      <c r="F102" s="546"/>
      <c r="G102" s="547"/>
      <c r="H102" s="547"/>
      <c r="I102" s="544"/>
      <c r="J102" s="544"/>
      <c r="K102" s="544"/>
      <c r="L102" s="544"/>
      <c r="M102" s="544"/>
      <c r="N102" s="544"/>
      <c r="O102" s="544"/>
      <c r="P102" s="550"/>
      <c r="Q102" s="550"/>
    </row>
    <row r="103" spans="1:17" ht="11.25" customHeight="1">
      <c r="A103" s="544"/>
      <c r="B103" s="544"/>
      <c r="C103" s="544"/>
      <c r="D103" s="544"/>
      <c r="E103" s="544"/>
      <c r="F103" s="546"/>
      <c r="G103" s="547"/>
      <c r="H103" s="547"/>
      <c r="I103" s="544"/>
      <c r="J103" s="544"/>
      <c r="K103" s="544"/>
      <c r="L103" s="544"/>
      <c r="M103" s="544"/>
      <c r="N103" s="544"/>
      <c r="O103" s="544"/>
      <c r="P103" s="550"/>
      <c r="Q103" s="550"/>
    </row>
    <row r="104" spans="1:17" ht="11.25" customHeight="1">
      <c r="A104" s="544"/>
      <c r="B104" s="544"/>
      <c r="C104" s="544"/>
      <c r="D104" s="544"/>
      <c r="E104" s="544"/>
      <c r="F104" s="546"/>
      <c r="G104" s="547"/>
      <c r="H104" s="547"/>
      <c r="I104" s="544"/>
      <c r="J104" s="544"/>
      <c r="K104" s="544"/>
      <c r="L104" s="544"/>
      <c r="M104" s="544"/>
      <c r="N104" s="544"/>
      <c r="O104" s="544"/>
      <c r="P104" s="550"/>
      <c r="Q104" s="550"/>
    </row>
    <row r="105" spans="1:17" ht="11.25" customHeight="1">
      <c r="A105" s="544"/>
      <c r="B105" s="544"/>
      <c r="C105" s="544"/>
      <c r="D105" s="544"/>
      <c r="E105" s="544"/>
      <c r="F105" s="546"/>
      <c r="G105" s="547"/>
      <c r="H105" s="547"/>
      <c r="I105" s="544"/>
      <c r="J105" s="544"/>
      <c r="K105" s="544"/>
      <c r="L105" s="544"/>
      <c r="M105" s="544"/>
      <c r="N105" s="544"/>
      <c r="O105" s="544"/>
      <c r="P105" s="550"/>
      <c r="Q105" s="550"/>
    </row>
  </sheetData>
  <sheetProtection/>
  <mergeCells count="7">
    <mergeCell ref="A54:P54"/>
    <mergeCell ref="A10:H10"/>
    <mergeCell ref="A5:H5"/>
    <mergeCell ref="A6:H6"/>
    <mergeCell ref="A7:H7"/>
    <mergeCell ref="A8:H8"/>
    <mergeCell ref="A9:H9"/>
  </mergeCells>
  <printOptions/>
  <pageMargins left="0.4724409448818898" right="0.4724409448818898" top="0.2362204724409449" bottom="0.4724409448818898" header="0" footer="0.31496062992125984"/>
  <pageSetup fitToHeight="1" fitToWidth="1" horizontalDpi="600" verticalDpi="600" orientation="portrait" paperSize="9" scale="99" r:id="rId2"/>
  <headerFooter alignWithMargins="0">
    <oddFooter>&amp;C&amp;7Bestätigung &amp;R&amp;7&amp;P von &amp;N</oddFoot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5:X60"/>
  <sheetViews>
    <sheetView showGridLines="0" view="pageBreakPreview" zoomScaleNormal="115" zoomScaleSheetLayoutView="100" zoomScalePageLayoutView="0" workbookViewId="0" topLeftCell="A1">
      <selection activeCell="G14" sqref="G14"/>
    </sheetView>
  </sheetViews>
  <sheetFormatPr defaultColWidth="11.421875" defaultRowHeight="11.25" customHeight="1"/>
  <cols>
    <col min="1" max="1" width="2.7109375" style="644" customWidth="1"/>
    <col min="2" max="2" width="8.7109375" style="644" customWidth="1"/>
    <col min="3" max="3" width="3.7109375" style="644" customWidth="1"/>
    <col min="4" max="4" width="11.7109375" style="644" customWidth="1"/>
    <col min="5" max="5" width="8.140625" style="644" customWidth="1"/>
    <col min="6" max="6" width="3.7109375" style="10" customWidth="1"/>
    <col min="7" max="8" width="8.7109375" style="644" customWidth="1"/>
    <col min="9" max="20" width="7.140625" style="644" customWidth="1"/>
    <col min="21" max="24" width="9.421875" style="644" customWidth="1"/>
    <col min="25" max="16384" width="11.421875" style="644" customWidth="1"/>
  </cols>
  <sheetData>
    <row r="1" ht="12.75"/>
    <row r="2" ht="12.75"/>
    <row r="3" ht="12.75"/>
    <row r="4" ht="12.75"/>
    <row r="5" spans="1:17" ht="11.25" customHeight="1">
      <c r="A5" s="604" t="s">
        <v>219</v>
      </c>
      <c r="E5" s="5"/>
      <c r="F5" s="4"/>
      <c r="G5" s="5"/>
      <c r="H5" s="6"/>
      <c r="I5" s="5"/>
      <c r="J5" s="6"/>
      <c r="K5" s="6"/>
      <c r="L5" s="5"/>
      <c r="M5" s="45"/>
      <c r="N5" s="7"/>
      <c r="O5" s="7"/>
      <c r="P5" s="7"/>
      <c r="Q5" s="7"/>
    </row>
    <row r="6" spans="5:17" ht="3" customHeight="1">
      <c r="E6" s="5"/>
      <c r="F6" s="4"/>
      <c r="G6" s="5"/>
      <c r="H6" s="6"/>
      <c r="I6" s="5"/>
      <c r="J6" s="6"/>
      <c r="K6" s="6"/>
      <c r="L6" s="5"/>
      <c r="M6" s="45"/>
      <c r="N6" s="7"/>
      <c r="O6" s="7"/>
      <c r="P6" s="7"/>
      <c r="Q6" s="7"/>
    </row>
    <row r="7" spans="5:17" ht="10.5" customHeight="1">
      <c r="E7" s="5"/>
      <c r="F7" s="4"/>
      <c r="G7" s="5"/>
      <c r="H7" s="6"/>
      <c r="I7" s="5"/>
      <c r="J7" s="6"/>
      <c r="K7" s="6"/>
      <c r="L7" s="5"/>
      <c r="M7" s="45"/>
      <c r="N7" s="7"/>
      <c r="O7" s="7"/>
      <c r="P7" s="7"/>
      <c r="Q7" s="7"/>
    </row>
    <row r="8" spans="5:17" ht="10.5" customHeight="1">
      <c r="E8" s="5"/>
      <c r="F8" s="4"/>
      <c r="G8" s="5"/>
      <c r="H8" s="6"/>
      <c r="I8" s="5"/>
      <c r="J8" s="6"/>
      <c r="K8" s="6"/>
      <c r="L8" s="5"/>
      <c r="M8" s="45"/>
      <c r="N8" s="7"/>
      <c r="O8" s="7"/>
      <c r="P8" s="7"/>
      <c r="Q8" s="7"/>
    </row>
    <row r="9" spans="1:17" ht="12.75" customHeight="1">
      <c r="A9" s="717"/>
      <c r="B9" s="718"/>
      <c r="C9" s="718"/>
      <c r="D9" s="718"/>
      <c r="E9" s="719"/>
      <c r="F9" s="4"/>
      <c r="G9" s="8" t="s">
        <v>229</v>
      </c>
      <c r="H9" s="6"/>
      <c r="I9" s="5"/>
      <c r="J9" s="6"/>
      <c r="K9" s="6"/>
      <c r="L9" s="5"/>
      <c r="M9" s="45"/>
      <c r="N9" s="7"/>
      <c r="O9" s="7"/>
      <c r="P9" s="7"/>
      <c r="Q9" s="7"/>
    </row>
    <row r="10" spans="1:17" ht="11.25" customHeight="1">
      <c r="A10" s="720"/>
      <c r="B10" s="721"/>
      <c r="C10" s="721"/>
      <c r="D10" s="721"/>
      <c r="E10" s="722"/>
      <c r="F10" s="4"/>
      <c r="H10" s="6"/>
      <c r="I10" s="5"/>
      <c r="J10" s="6"/>
      <c r="K10" s="6"/>
      <c r="L10" s="5"/>
      <c r="M10" s="45"/>
      <c r="N10" s="7"/>
      <c r="O10" s="7"/>
      <c r="P10" s="7"/>
      <c r="Q10" s="7"/>
    </row>
    <row r="11" spans="1:7" ht="11.25" customHeight="1">
      <c r="A11" s="720"/>
      <c r="B11" s="721"/>
      <c r="C11" s="721"/>
      <c r="D11" s="721"/>
      <c r="E11" s="722"/>
      <c r="G11" s="11" t="s">
        <v>0</v>
      </c>
    </row>
    <row r="12" spans="1:7" ht="11.25" customHeight="1">
      <c r="A12" s="720"/>
      <c r="B12" s="721"/>
      <c r="C12" s="721"/>
      <c r="D12" s="721"/>
      <c r="E12" s="722"/>
      <c r="F12" s="641"/>
      <c r="G12" s="673" t="s">
        <v>234</v>
      </c>
    </row>
    <row r="13" spans="1:7" ht="11.25" customHeight="1">
      <c r="A13" s="720"/>
      <c r="B13" s="721"/>
      <c r="C13" s="721"/>
      <c r="D13" s="721"/>
      <c r="E13" s="722"/>
      <c r="G13" s="12"/>
    </row>
    <row r="14" spans="1:8" ht="11.25" customHeight="1">
      <c r="A14" s="714" t="s">
        <v>106</v>
      </c>
      <c r="B14" s="715"/>
      <c r="C14" s="715"/>
      <c r="D14" s="715"/>
      <c r="E14" s="716"/>
      <c r="G14" s="691">
        <v>2023</v>
      </c>
      <c r="H14" s="13"/>
    </row>
    <row r="15" spans="1:9" ht="3" customHeight="1">
      <c r="A15" s="732"/>
      <c r="B15" s="733"/>
      <c r="C15" s="733"/>
      <c r="D15" s="733"/>
      <c r="E15" s="733"/>
      <c r="I15" s="644">
        <v>2021</v>
      </c>
    </row>
    <row r="16" spans="1:24" ht="11.25" customHeight="1">
      <c r="A16" s="143" t="s">
        <v>1</v>
      </c>
      <c r="B16" s="145"/>
      <c r="C16" s="146"/>
      <c r="D16" s="208"/>
      <c r="E16" s="69"/>
      <c r="F16" s="149"/>
      <c r="G16" s="150" t="s">
        <v>21</v>
      </c>
      <c r="H16" s="642" t="s">
        <v>41</v>
      </c>
      <c r="I16" s="642"/>
      <c r="J16" s="642"/>
      <c r="K16" s="642"/>
      <c r="L16" s="642"/>
      <c r="M16" s="152"/>
      <c r="N16" s="153" t="s">
        <v>42</v>
      </c>
      <c r="O16" s="154"/>
      <c r="P16" s="154"/>
      <c r="Q16" s="154"/>
      <c r="R16" s="154"/>
      <c r="S16" s="154"/>
      <c r="T16" s="155"/>
      <c r="U16" s="641"/>
      <c r="V16" s="641"/>
      <c r="W16" s="641"/>
      <c r="X16" s="641"/>
    </row>
    <row r="17" spans="1:24" ht="11.25" customHeight="1">
      <c r="A17" s="156"/>
      <c r="B17" s="158"/>
      <c r="C17" s="639"/>
      <c r="D17" s="209"/>
      <c r="E17" s="70"/>
      <c r="F17" s="17"/>
      <c r="G17" s="161"/>
      <c r="H17" s="162" t="s">
        <v>43</v>
      </c>
      <c r="I17" s="163"/>
      <c r="J17" s="164"/>
      <c r="K17" s="165" t="s">
        <v>44</v>
      </c>
      <c r="L17" s="165" t="s">
        <v>45</v>
      </c>
      <c r="M17" s="166" t="s">
        <v>46</v>
      </c>
      <c r="N17" s="167" t="s">
        <v>47</v>
      </c>
      <c r="O17" s="168"/>
      <c r="P17" s="168"/>
      <c r="Q17" s="169"/>
      <c r="R17" s="50" t="s">
        <v>46</v>
      </c>
      <c r="S17" s="49" t="s">
        <v>48</v>
      </c>
      <c r="T17" s="50" t="s">
        <v>49</v>
      </c>
      <c r="U17" s="641"/>
      <c r="V17" s="641"/>
      <c r="W17" s="641"/>
      <c r="X17" s="641"/>
    </row>
    <row r="18" spans="1:24" ht="11.25" customHeight="1">
      <c r="A18" s="156"/>
      <c r="B18" s="158"/>
      <c r="C18" s="639"/>
      <c r="D18" s="209"/>
      <c r="E18" s="70"/>
      <c r="F18" s="17"/>
      <c r="G18" s="161"/>
      <c r="H18" s="165" t="s">
        <v>50</v>
      </c>
      <c r="I18" s="162" t="s">
        <v>51</v>
      </c>
      <c r="J18" s="164"/>
      <c r="K18" s="161"/>
      <c r="L18" s="161" t="s">
        <v>52</v>
      </c>
      <c r="M18" s="166" t="s">
        <v>53</v>
      </c>
      <c r="N18" s="170" t="s">
        <v>54</v>
      </c>
      <c r="O18" s="171" t="s">
        <v>55</v>
      </c>
      <c r="P18" s="168"/>
      <c r="Q18" s="169"/>
      <c r="R18" s="50" t="s">
        <v>53</v>
      </c>
      <c r="S18" s="172" t="s">
        <v>56</v>
      </c>
      <c r="T18" s="50" t="s">
        <v>57</v>
      </c>
      <c r="U18" s="641"/>
      <c r="V18" s="641"/>
      <c r="W18" s="641"/>
      <c r="X18" s="641"/>
    </row>
    <row r="19" spans="1:24" ht="11.25" customHeight="1">
      <c r="A19" s="638"/>
      <c r="B19" s="639"/>
      <c r="C19" s="639"/>
      <c r="D19" s="47"/>
      <c r="E19" s="70"/>
      <c r="F19" s="17"/>
      <c r="G19" s="173"/>
      <c r="H19" s="173"/>
      <c r="I19" s="174" t="s">
        <v>58</v>
      </c>
      <c r="J19" s="175" t="s">
        <v>59</v>
      </c>
      <c r="K19" s="173" t="s">
        <v>60</v>
      </c>
      <c r="L19" s="173" t="s">
        <v>60</v>
      </c>
      <c r="M19" s="175" t="s">
        <v>60</v>
      </c>
      <c r="N19" s="176" t="s">
        <v>61</v>
      </c>
      <c r="O19" s="177" t="s">
        <v>62</v>
      </c>
      <c r="P19" s="177" t="s">
        <v>63</v>
      </c>
      <c r="Q19" s="178" t="s">
        <v>64</v>
      </c>
      <c r="R19" s="173" t="s">
        <v>60</v>
      </c>
      <c r="S19" s="179" t="s">
        <v>65</v>
      </c>
      <c r="T19" s="180" t="s">
        <v>66</v>
      </c>
      <c r="U19" s="641"/>
      <c r="V19" s="641"/>
      <c r="W19" s="641"/>
      <c r="X19" s="641"/>
    </row>
    <row r="20" spans="1:24" ht="11.25" customHeight="1">
      <c r="A20" s="181"/>
      <c r="B20" s="182"/>
      <c r="C20" s="182"/>
      <c r="D20" s="210"/>
      <c r="E20" s="211"/>
      <c r="F20" s="185"/>
      <c r="G20" s="186" t="s">
        <v>67</v>
      </c>
      <c r="H20" s="186"/>
      <c r="I20" s="186"/>
      <c r="J20" s="186"/>
      <c r="K20" s="186"/>
      <c r="L20" s="186"/>
      <c r="M20" s="187"/>
      <c r="N20" s="187"/>
      <c r="O20" s="178"/>
      <c r="P20" s="178"/>
      <c r="Q20" s="178"/>
      <c r="R20" s="180"/>
      <c r="S20" s="212"/>
      <c r="T20" s="180"/>
      <c r="U20" s="641"/>
      <c r="V20" s="641"/>
      <c r="W20" s="641"/>
      <c r="X20" s="641"/>
    </row>
    <row r="21" spans="1:20" ht="11.25" customHeight="1">
      <c r="A21" s="694" t="s">
        <v>183</v>
      </c>
      <c r="B21" s="639"/>
      <c r="C21" s="639"/>
      <c r="D21" s="47"/>
      <c r="E21" s="470"/>
      <c r="F21" s="470"/>
      <c r="G21" s="643">
        <v>1</v>
      </c>
      <c r="H21" s="643">
        <v>2</v>
      </c>
      <c r="I21" s="643">
        <v>3</v>
      </c>
      <c r="J21" s="643">
        <v>4</v>
      </c>
      <c r="K21" s="643">
        <v>5</v>
      </c>
      <c r="L21" s="643">
        <v>6</v>
      </c>
      <c r="M21" s="643">
        <v>7</v>
      </c>
      <c r="N21" s="48">
        <v>8</v>
      </c>
      <c r="O21" s="48">
        <v>9</v>
      </c>
      <c r="P21" s="48">
        <v>10</v>
      </c>
      <c r="Q21" s="48">
        <v>11</v>
      </c>
      <c r="R21" s="48">
        <v>12</v>
      </c>
      <c r="S21" s="48">
        <v>13</v>
      </c>
      <c r="T21" s="48">
        <v>14</v>
      </c>
    </row>
    <row r="22" spans="1:20" ht="3" customHeight="1">
      <c r="A22" s="695"/>
      <c r="B22" s="638"/>
      <c r="C22" s="639"/>
      <c r="D22" s="639"/>
      <c r="E22" s="639"/>
      <c r="F22" s="223"/>
      <c r="G22" s="640"/>
      <c r="H22" s="122"/>
      <c r="I22" s="122"/>
      <c r="J22" s="122"/>
      <c r="K22" s="122"/>
      <c r="L22" s="122"/>
      <c r="M22" s="55"/>
      <c r="N22" s="188"/>
      <c r="O22" s="56"/>
      <c r="P22" s="56"/>
      <c r="Q22" s="56"/>
      <c r="R22" s="56"/>
      <c r="S22" s="57"/>
      <c r="T22" s="56"/>
    </row>
    <row r="23" spans="1:20" ht="11.25" customHeight="1">
      <c r="A23" s="695"/>
      <c r="B23" s="723" t="s">
        <v>4</v>
      </c>
      <c r="C23" s="724"/>
      <c r="D23" s="724"/>
      <c r="E23" s="725"/>
      <c r="F23" s="17">
        <v>200</v>
      </c>
      <c r="G23" s="224">
        <f>SUM(H23:T23)</f>
        <v>0</v>
      </c>
      <c r="H23" s="213"/>
      <c r="I23" s="213"/>
      <c r="J23" s="213">
        <v>0</v>
      </c>
      <c r="K23" s="213"/>
      <c r="L23" s="213"/>
      <c r="M23" s="213"/>
      <c r="N23" s="213"/>
      <c r="O23" s="213">
        <v>0</v>
      </c>
      <c r="P23" s="213">
        <v>0</v>
      </c>
      <c r="Q23" s="213">
        <v>0</v>
      </c>
      <c r="R23" s="213"/>
      <c r="S23" s="213"/>
      <c r="T23" s="213"/>
    </row>
    <row r="24" spans="1:20" ht="11.25" customHeight="1">
      <c r="A24" s="695"/>
      <c r="B24" s="639" t="s">
        <v>5</v>
      </c>
      <c r="C24" s="724" t="s">
        <v>68</v>
      </c>
      <c r="D24" s="724"/>
      <c r="E24" s="725"/>
      <c r="F24" s="634">
        <v>202</v>
      </c>
      <c r="G24" s="213"/>
      <c r="H24" s="215"/>
      <c r="I24" s="214"/>
      <c r="J24" s="214"/>
      <c r="K24" s="214"/>
      <c r="L24" s="214"/>
      <c r="M24" s="214"/>
      <c r="N24" s="214"/>
      <c r="O24" s="214"/>
      <c r="P24" s="214"/>
      <c r="Q24" s="214"/>
      <c r="R24" s="214"/>
      <c r="S24" s="213"/>
      <c r="T24" s="213"/>
    </row>
    <row r="25" spans="1:20" ht="11.25" customHeight="1">
      <c r="A25" s="695"/>
      <c r="B25" s="639"/>
      <c r="C25" s="724" t="s">
        <v>69</v>
      </c>
      <c r="D25" s="724"/>
      <c r="E25" s="725"/>
      <c r="F25" s="634">
        <v>203</v>
      </c>
      <c r="G25" s="213"/>
      <c r="H25" s="214" t="s">
        <v>70</v>
      </c>
      <c r="I25" s="214" t="s">
        <v>70</v>
      </c>
      <c r="J25" s="214" t="s">
        <v>70</v>
      </c>
      <c r="K25" s="214" t="s">
        <v>70</v>
      </c>
      <c r="L25" s="214" t="s">
        <v>70</v>
      </c>
      <c r="M25" s="214" t="s">
        <v>70</v>
      </c>
      <c r="N25" s="214" t="s">
        <v>70</v>
      </c>
      <c r="O25" s="214"/>
      <c r="P25" s="214"/>
      <c r="Q25" s="214"/>
      <c r="R25" s="214"/>
      <c r="S25" s="213"/>
      <c r="T25" s="213"/>
    </row>
    <row r="26" spans="1:20" ht="11.25" customHeight="1">
      <c r="A26" s="695"/>
      <c r="B26" s="639"/>
      <c r="C26" s="724" t="s">
        <v>71</v>
      </c>
      <c r="D26" s="724"/>
      <c r="E26" s="725"/>
      <c r="F26" s="634">
        <v>204</v>
      </c>
      <c r="G26" s="213"/>
      <c r="H26" s="214" t="s">
        <v>70</v>
      </c>
      <c r="I26" s="214" t="s">
        <v>70</v>
      </c>
      <c r="J26" s="214" t="s">
        <v>70</v>
      </c>
      <c r="K26" s="214" t="s">
        <v>70</v>
      </c>
      <c r="L26" s="214" t="s">
        <v>70</v>
      </c>
      <c r="M26" s="214" t="s">
        <v>70</v>
      </c>
      <c r="N26" s="214" t="s">
        <v>70</v>
      </c>
      <c r="O26" s="214"/>
      <c r="P26" s="214"/>
      <c r="Q26" s="214"/>
      <c r="R26" s="214"/>
      <c r="S26" s="213"/>
      <c r="T26" s="213"/>
    </row>
    <row r="27" spans="1:20" ht="11.25" customHeight="1">
      <c r="A27" s="695"/>
      <c r="B27" s="639"/>
      <c r="C27" s="639" t="s">
        <v>138</v>
      </c>
      <c r="D27" s="205"/>
      <c r="E27" s="206"/>
      <c r="F27" s="502" t="s">
        <v>72</v>
      </c>
      <c r="G27" s="213">
        <v>0</v>
      </c>
      <c r="H27" s="214"/>
      <c r="I27" s="214"/>
      <c r="J27" s="214"/>
      <c r="K27" s="214"/>
      <c r="L27" s="214"/>
      <c r="M27" s="214"/>
      <c r="N27" s="214"/>
      <c r="O27" s="214"/>
      <c r="P27" s="214"/>
      <c r="Q27" s="214"/>
      <c r="R27" s="214"/>
      <c r="S27" s="213"/>
      <c r="T27" s="213"/>
    </row>
    <row r="28" spans="1:20" ht="11.25" customHeight="1">
      <c r="A28" s="695"/>
      <c r="B28" s="639"/>
      <c r="C28" s="724" t="s">
        <v>73</v>
      </c>
      <c r="D28" s="724"/>
      <c r="E28" s="725"/>
      <c r="F28" s="634">
        <v>207</v>
      </c>
      <c r="G28" s="213">
        <v>0</v>
      </c>
      <c r="H28" s="214"/>
      <c r="I28" s="214"/>
      <c r="J28" s="214"/>
      <c r="K28" s="214"/>
      <c r="L28" s="214"/>
      <c r="M28" s="214"/>
      <c r="N28" s="214"/>
      <c r="O28" s="214"/>
      <c r="P28" s="214"/>
      <c r="Q28" s="214"/>
      <c r="R28" s="214"/>
      <c r="S28" s="213"/>
      <c r="T28" s="213"/>
    </row>
    <row r="29" spans="1:20" s="676" customFormat="1" ht="11.25" customHeight="1">
      <c r="A29" s="695"/>
      <c r="B29" s="744"/>
      <c r="C29" s="745"/>
      <c r="D29" s="746"/>
      <c r="E29" s="747"/>
      <c r="F29" s="675"/>
      <c r="G29" s="678"/>
      <c r="H29" s="678"/>
      <c r="I29" s="678"/>
      <c r="J29" s="678"/>
      <c r="K29" s="678"/>
      <c r="L29" s="678"/>
      <c r="M29" s="678"/>
      <c r="N29" s="678"/>
      <c r="O29" s="678"/>
      <c r="P29" s="678"/>
      <c r="Q29" s="678"/>
      <c r="R29" s="678"/>
      <c r="S29" s="678"/>
      <c r="T29" s="678"/>
    </row>
    <row r="30" spans="1:20" ht="3" customHeight="1">
      <c r="A30" s="695"/>
      <c r="B30" s="723"/>
      <c r="C30" s="724"/>
      <c r="D30" s="724"/>
      <c r="E30" s="725"/>
      <c r="F30" s="634"/>
      <c r="G30" s="67"/>
      <c r="H30" s="200"/>
      <c r="I30" s="200"/>
      <c r="J30" s="201"/>
      <c r="K30" s="200"/>
      <c r="L30" s="200"/>
      <c r="M30" s="201"/>
      <c r="N30" s="193"/>
      <c r="O30" s="20"/>
      <c r="P30" s="20"/>
      <c r="Q30" s="20"/>
      <c r="R30" s="20"/>
      <c r="S30" s="65"/>
      <c r="T30" s="63"/>
    </row>
    <row r="31" spans="1:20" ht="3" customHeight="1">
      <c r="A31" s="695"/>
      <c r="B31" s="726"/>
      <c r="C31" s="727"/>
      <c r="D31" s="727"/>
      <c r="E31" s="728"/>
      <c r="F31" s="634"/>
      <c r="G31" s="55"/>
      <c r="H31" s="200"/>
      <c r="I31" s="216"/>
      <c r="J31" s="200"/>
      <c r="K31" s="200"/>
      <c r="L31" s="200"/>
      <c r="M31" s="200"/>
      <c r="N31" s="217"/>
      <c r="O31" s="56"/>
      <c r="P31" s="56"/>
      <c r="Q31" s="56"/>
      <c r="R31" s="56"/>
      <c r="S31" s="197"/>
      <c r="T31" s="196"/>
    </row>
    <row r="32" spans="1:21" ht="11.25" customHeight="1">
      <c r="A32" s="695"/>
      <c r="B32" s="661" t="s">
        <v>35</v>
      </c>
      <c r="C32" s="712" t="s">
        <v>225</v>
      </c>
      <c r="D32" s="712"/>
      <c r="E32" s="713"/>
      <c r="F32" s="634">
        <v>209</v>
      </c>
      <c r="G32" s="224">
        <f>SUM(G23:G28)</f>
        <v>0</v>
      </c>
      <c r="H32" s="214" t="s">
        <v>70</v>
      </c>
      <c r="I32" s="214" t="s">
        <v>70</v>
      </c>
      <c r="J32" s="214" t="s">
        <v>70</v>
      </c>
      <c r="K32" s="214" t="s">
        <v>70</v>
      </c>
      <c r="L32" s="214" t="s">
        <v>70</v>
      </c>
      <c r="M32" s="214" t="s">
        <v>70</v>
      </c>
      <c r="N32" s="214" t="s">
        <v>70</v>
      </c>
      <c r="O32" s="214"/>
      <c r="P32" s="214"/>
      <c r="Q32" s="214"/>
      <c r="R32" s="214"/>
      <c r="S32" s="214"/>
      <c r="T32" s="214"/>
      <c r="U32" s="604"/>
    </row>
    <row r="33" spans="1:21" ht="3" customHeight="1">
      <c r="A33" s="696"/>
      <c r="B33" s="729"/>
      <c r="C33" s="730"/>
      <c r="D33" s="730"/>
      <c r="E33" s="731"/>
      <c r="F33" s="226"/>
      <c r="G33" s="62"/>
      <c r="H33" s="219"/>
      <c r="I33" s="220"/>
      <c r="J33" s="219"/>
      <c r="K33" s="220"/>
      <c r="L33" s="220"/>
      <c r="M33" s="220"/>
      <c r="N33" s="221"/>
      <c r="O33" s="32"/>
      <c r="P33" s="32"/>
      <c r="Q33" s="32"/>
      <c r="R33" s="32"/>
      <c r="S33" s="58"/>
      <c r="T33" s="32"/>
      <c r="U33" s="604"/>
    </row>
    <row r="34" spans="1:21" ht="3" customHeight="1">
      <c r="A34" s="694" t="s">
        <v>184</v>
      </c>
      <c r="B34" s="736"/>
      <c r="C34" s="737"/>
      <c r="D34" s="737"/>
      <c r="E34" s="738"/>
      <c r="F34" s="634"/>
      <c r="G34" s="60"/>
      <c r="H34" s="677"/>
      <c r="I34" s="677"/>
      <c r="J34" s="677"/>
      <c r="K34" s="677"/>
      <c r="L34" s="677"/>
      <c r="M34" s="677"/>
      <c r="N34" s="677"/>
      <c r="O34" s="677"/>
      <c r="P34" s="677"/>
      <c r="Q34" s="677"/>
      <c r="R34" s="677"/>
      <c r="S34" s="57"/>
      <c r="T34" s="56"/>
      <c r="U34" s="604"/>
    </row>
    <row r="35" spans="1:21" ht="11.25" customHeight="1">
      <c r="A35" s="695"/>
      <c r="B35" s="711" t="s">
        <v>7</v>
      </c>
      <c r="C35" s="712"/>
      <c r="D35" s="712"/>
      <c r="E35" s="713"/>
      <c r="F35" s="126">
        <v>210</v>
      </c>
      <c r="G35" s="679"/>
      <c r="H35" s="679"/>
      <c r="I35" s="679"/>
      <c r="J35" s="679"/>
      <c r="K35" s="679"/>
      <c r="L35" s="679"/>
      <c r="M35" s="679"/>
      <c r="N35" s="679"/>
      <c r="O35" s="679"/>
      <c r="P35" s="679"/>
      <c r="Q35" s="679"/>
      <c r="R35" s="679"/>
      <c r="S35" s="680"/>
      <c r="T35" s="680"/>
      <c r="U35" s="604"/>
    </row>
    <row r="36" spans="1:21" ht="11.25" customHeight="1">
      <c r="A36" s="695"/>
      <c r="B36" s="661" t="s">
        <v>75</v>
      </c>
      <c r="C36" s="742" t="s">
        <v>236</v>
      </c>
      <c r="D36" s="712"/>
      <c r="E36" s="713"/>
      <c r="F36" s="126">
        <v>222</v>
      </c>
      <c r="G36" s="686">
        <f>SUM(H36:T36)</f>
        <v>0</v>
      </c>
      <c r="H36" s="686">
        <f>SUM('kernobstsaft 22.1as_os(NUR LA)'!J52)</f>
        <v>0</v>
      </c>
      <c r="I36" s="679">
        <f>SUM('kernobstsaft 22.1as_os(NUR LA)'!K52)</f>
        <v>0</v>
      </c>
      <c r="J36" s="679">
        <f>SUM('kernobstsaft 22.1as_os(NUR LA)'!L52)</f>
        <v>0</v>
      </c>
      <c r="K36" s="679">
        <f>SUM('kernobstsaft 22.1as_os(NUR LA)'!M52)</f>
        <v>0</v>
      </c>
      <c r="L36" s="679">
        <f>SUM('kernobstsaft 22.1as_os(NUR LA)'!N52)</f>
        <v>0</v>
      </c>
      <c r="M36" s="679">
        <f>SUM('kernobstsaft 22.1as_os(NUR LA)'!O52)</f>
        <v>0</v>
      </c>
      <c r="N36" s="679">
        <f>SUM('kernobstsaft 22.1as_os(NUR LA)'!P52)</f>
        <v>0</v>
      </c>
      <c r="O36" s="679">
        <f>SUM('kernobstsaft 22.1as_os(NUR LA)'!Q52)</f>
        <v>0</v>
      </c>
      <c r="P36" s="679">
        <f>SUM('kernobstsaft 22.1as_os(NUR LA)'!R52)</f>
        <v>0</v>
      </c>
      <c r="Q36" s="679">
        <f>SUM('kernobstsaft 22.1as_os(NUR LA)'!S52)</f>
        <v>0</v>
      </c>
      <c r="R36" s="679">
        <f>SUM('kernobstsaft 22.1as_os(NUR LA)'!T52)</f>
        <v>0</v>
      </c>
      <c r="S36" s="679">
        <f>SUM('kernobstsaft 22.1as_os(NUR LA)'!U52)</f>
        <v>0</v>
      </c>
      <c r="T36" s="679">
        <f>SUM('kernobstsaft 22.1as_os(NUR LA)'!V52)</f>
        <v>0</v>
      </c>
      <c r="U36" s="604"/>
    </row>
    <row r="37" spans="1:21" ht="11.25" customHeight="1">
      <c r="A37" s="695"/>
      <c r="B37" s="661"/>
      <c r="C37" s="742" t="s">
        <v>237</v>
      </c>
      <c r="D37" s="742"/>
      <c r="E37" s="743"/>
      <c r="F37" s="663">
        <v>223</v>
      </c>
      <c r="G37" s="686">
        <f>SUM(H37:T37)</f>
        <v>0</v>
      </c>
      <c r="H37" s="686">
        <f>SUM('kernobstsaft 22.2 bs (NUR LA)'!J52)</f>
        <v>0</v>
      </c>
      <c r="I37" s="679">
        <f>SUM('kernobstsaft 22.2 bs (NUR LA)'!K52)</f>
        <v>0</v>
      </c>
      <c r="J37" s="679">
        <f>SUM('kernobstsaft 22.2 bs (NUR LA)'!L52)</f>
        <v>0</v>
      </c>
      <c r="K37" s="679">
        <f>SUM('kernobstsaft 22.2 bs (NUR LA)'!M52)</f>
        <v>0</v>
      </c>
      <c r="L37" s="679">
        <f>SUM('kernobstsaft 22.2 bs (NUR LA)'!N52)</f>
        <v>0</v>
      </c>
      <c r="M37" s="679">
        <f>SUM('kernobstsaft 22.2 bs (NUR LA)'!O52)</f>
        <v>0</v>
      </c>
      <c r="N37" s="679">
        <f>SUM('kernobstsaft 22.2 bs (NUR LA)'!P52)</f>
        <v>0</v>
      </c>
      <c r="O37" s="679">
        <f>SUM('kernobstsaft 22.2 bs (NUR LA)'!Q52)</f>
        <v>0</v>
      </c>
      <c r="P37" s="679">
        <f>SUM('kernobstsaft 22.2 bs (NUR LA)'!R52)</f>
        <v>0</v>
      </c>
      <c r="Q37" s="679">
        <f>SUM('kernobstsaft 22.2 bs (NUR LA)'!S52)</f>
        <v>0</v>
      </c>
      <c r="R37" s="679">
        <f>SUM('kernobstsaft 22.2 bs (NUR LA)'!T52)</f>
        <v>0</v>
      </c>
      <c r="S37" s="679">
        <f>SUM('kernobstsaft 22.2 bs (NUR LA)'!U52)</f>
        <v>0</v>
      </c>
      <c r="T37" s="679">
        <f>SUM('kernobstsaft 22.2 bs (NUR LA)'!V52)</f>
        <v>0</v>
      </c>
      <c r="U37" s="604"/>
    </row>
    <row r="38" spans="1:21" ht="11.25" customHeight="1">
      <c r="A38" s="695"/>
      <c r="B38" s="655"/>
      <c r="C38" s="742" t="s">
        <v>238</v>
      </c>
      <c r="D38" s="712"/>
      <c r="E38" s="713"/>
      <c r="F38" s="126">
        <v>224</v>
      </c>
      <c r="G38" s="686">
        <f>SUM(H38+S38+T38)</f>
        <v>0</v>
      </c>
      <c r="H38" s="686">
        <f>SUM('kernobstsaft 22.3 süm (NUR LA)'!J52)</f>
        <v>0</v>
      </c>
      <c r="I38" s="687"/>
      <c r="J38" s="680"/>
      <c r="K38" s="680"/>
      <c r="L38" s="680"/>
      <c r="M38" s="680"/>
      <c r="N38" s="680"/>
      <c r="O38" s="680"/>
      <c r="P38" s="680"/>
      <c r="Q38" s="680"/>
      <c r="R38" s="680"/>
      <c r="S38" s="679">
        <f>SUM('kernobstsaft 22.3 süm (NUR LA)'!U52)</f>
        <v>0</v>
      </c>
      <c r="T38" s="679">
        <f>SUM('kernobstsaft 22.3 süm (NUR LA)'!V52)</f>
        <v>0</v>
      </c>
      <c r="U38" s="604"/>
    </row>
    <row r="39" spans="1:23" ht="11.25" customHeight="1">
      <c r="A39" s="695"/>
      <c r="B39" s="661"/>
      <c r="C39" s="742" t="s">
        <v>239</v>
      </c>
      <c r="D39" s="742"/>
      <c r="E39" s="743"/>
      <c r="F39" s="663">
        <v>230</v>
      </c>
      <c r="G39" s="686">
        <f>SUM(H39:T39)</f>
        <v>0</v>
      </c>
      <c r="H39" s="686">
        <f>SUM('kernobstsaft 23 (NUR LA)'!J56)</f>
        <v>0</v>
      </c>
      <c r="I39" s="686">
        <f>SUM('kernobstsaft 23 (NUR LA)'!K56)</f>
        <v>0</v>
      </c>
      <c r="J39" s="679">
        <f>SUM('kernobstsaft 23 (NUR LA)'!L56)</f>
        <v>0</v>
      </c>
      <c r="K39" s="679">
        <f>SUM('kernobstsaft 23 (NUR LA)'!M56)</f>
        <v>0</v>
      </c>
      <c r="L39" s="679">
        <f>SUM('kernobstsaft 23 (NUR LA)'!N56)</f>
        <v>0</v>
      </c>
      <c r="M39" s="679">
        <f>SUM('kernobstsaft 23 (NUR LA)'!O56)</f>
        <v>0</v>
      </c>
      <c r="N39" s="679">
        <f>SUM('kernobstsaft 23 (NUR LA)'!P56)</f>
        <v>0</v>
      </c>
      <c r="O39" s="679">
        <f>SUM('kernobstsaft 23 (NUR LA)'!Q56)</f>
        <v>0</v>
      </c>
      <c r="P39" s="679">
        <f>SUM('kernobstsaft 23 (NUR LA)'!R56)</f>
        <v>0</v>
      </c>
      <c r="Q39" s="679">
        <f>SUM('kernobstsaft 23 (NUR LA)'!S56)</f>
        <v>0</v>
      </c>
      <c r="R39" s="679">
        <f>SUM('kernobstsaft 23 (NUR LA)'!T56)</f>
        <v>0</v>
      </c>
      <c r="S39" s="679">
        <f>SUM('kernobstsaft 23 (NUR LA)'!U56)</f>
        <v>0</v>
      </c>
      <c r="T39" s="679">
        <f>SUM('kernobstsaft 23 (NUR LA)'!V56)</f>
        <v>0</v>
      </c>
      <c r="U39" s="604"/>
      <c r="W39" s="118"/>
    </row>
    <row r="40" spans="1:21" ht="3" customHeight="1">
      <c r="A40" s="695"/>
      <c r="B40" s="739"/>
      <c r="C40" s="740"/>
      <c r="D40" s="740"/>
      <c r="E40" s="741"/>
      <c r="F40" s="634"/>
      <c r="G40" s="60"/>
      <c r="H40" s="53"/>
      <c r="I40" s="53"/>
      <c r="J40" s="53"/>
      <c r="K40" s="53"/>
      <c r="L40" s="53"/>
      <c r="M40" s="53"/>
      <c r="N40" s="25"/>
      <c r="O40" s="61"/>
      <c r="P40" s="61"/>
      <c r="Q40" s="61"/>
      <c r="R40" s="56"/>
      <c r="S40" s="57"/>
      <c r="T40" s="56"/>
      <c r="U40" s="604"/>
    </row>
    <row r="41" spans="1:21" ht="11.25" customHeight="1">
      <c r="A41" s="695"/>
      <c r="B41" s="711" t="s">
        <v>76</v>
      </c>
      <c r="C41" s="712"/>
      <c r="D41" s="712"/>
      <c r="E41" s="713"/>
      <c r="F41" s="634"/>
      <c r="G41" s="214" t="s">
        <v>70</v>
      </c>
      <c r="H41" s="214"/>
      <c r="I41" s="214"/>
      <c r="J41" s="214"/>
      <c r="K41" s="214"/>
      <c r="L41" s="214"/>
      <c r="M41" s="214"/>
      <c r="N41" s="214"/>
      <c r="O41" s="214"/>
      <c r="P41" s="214"/>
      <c r="Q41" s="214"/>
      <c r="R41" s="214"/>
      <c r="S41" s="214"/>
      <c r="T41" s="214"/>
      <c r="U41" s="604"/>
    </row>
    <row r="42" spans="1:20" ht="11.25" customHeight="1">
      <c r="A42" s="695"/>
      <c r="B42" s="702" t="s">
        <v>77</v>
      </c>
      <c r="C42" s="703"/>
      <c r="D42" s="703"/>
      <c r="E42" s="704"/>
      <c r="F42" s="127">
        <v>271</v>
      </c>
      <c r="G42" s="213" t="s">
        <v>70</v>
      </c>
      <c r="H42" s="214"/>
      <c r="I42" s="214"/>
      <c r="J42" s="214"/>
      <c r="K42" s="214"/>
      <c r="L42" s="214"/>
      <c r="M42" s="214"/>
      <c r="N42" s="214"/>
      <c r="O42" s="214"/>
      <c r="P42" s="214"/>
      <c r="Q42" s="214"/>
      <c r="R42" s="214"/>
      <c r="S42" s="214"/>
      <c r="T42" s="214"/>
    </row>
    <row r="43" spans="1:20" ht="11.25" customHeight="1">
      <c r="A43" s="695"/>
      <c r="B43" s="702" t="s">
        <v>78</v>
      </c>
      <c r="C43" s="703"/>
      <c r="D43" s="703"/>
      <c r="E43" s="704"/>
      <c r="F43" s="634">
        <v>272</v>
      </c>
      <c r="G43" s="213"/>
      <c r="H43" s="214"/>
      <c r="I43" s="214"/>
      <c r="J43" s="214"/>
      <c r="K43" s="214"/>
      <c r="L43" s="214"/>
      <c r="M43" s="214"/>
      <c r="N43" s="214"/>
      <c r="O43" s="214"/>
      <c r="P43" s="214"/>
      <c r="Q43" s="214"/>
      <c r="R43" s="214"/>
      <c r="S43" s="214"/>
      <c r="T43" s="214"/>
    </row>
    <row r="44" spans="1:20" ht="11.25" customHeight="1">
      <c r="A44" s="695"/>
      <c r="B44" s="702" t="s">
        <v>79</v>
      </c>
      <c r="C44" s="703"/>
      <c r="D44" s="703"/>
      <c r="E44" s="704"/>
      <c r="F44" s="634">
        <v>273</v>
      </c>
      <c r="G44" s="213"/>
      <c r="H44" s="214"/>
      <c r="I44" s="214"/>
      <c r="J44" s="214"/>
      <c r="K44" s="214"/>
      <c r="L44" s="214"/>
      <c r="M44" s="214"/>
      <c r="N44" s="214"/>
      <c r="O44" s="214"/>
      <c r="P44" s="214"/>
      <c r="Q44" s="214"/>
      <c r="R44" s="214"/>
      <c r="S44" s="214"/>
      <c r="T44" s="214"/>
    </row>
    <row r="45" spans="1:20" ht="11.25" customHeight="1">
      <c r="A45" s="695"/>
      <c r="B45" s="702" t="s">
        <v>80</v>
      </c>
      <c r="C45" s="703"/>
      <c r="D45" s="703"/>
      <c r="E45" s="704"/>
      <c r="F45" s="634">
        <v>274</v>
      </c>
      <c r="G45" s="213"/>
      <c r="H45" s="214"/>
      <c r="I45" s="214"/>
      <c r="J45" s="214"/>
      <c r="K45" s="214"/>
      <c r="L45" s="214"/>
      <c r="M45" s="214"/>
      <c r="N45" s="214"/>
      <c r="O45" s="214"/>
      <c r="P45" s="214"/>
      <c r="Q45" s="214"/>
      <c r="R45" s="214"/>
      <c r="S45" s="214"/>
      <c r="T45" s="214"/>
    </row>
    <row r="46" spans="1:20" ht="11.25" customHeight="1">
      <c r="A46" s="695"/>
      <c r="B46" s="702" t="s">
        <v>81</v>
      </c>
      <c r="C46" s="703"/>
      <c r="D46" s="703"/>
      <c r="E46" s="704"/>
      <c r="F46" s="634">
        <v>281</v>
      </c>
      <c r="G46" s="224">
        <f>SUM(T46)</f>
        <v>0</v>
      </c>
      <c r="H46" s="329" t="s">
        <v>166</v>
      </c>
      <c r="I46" s="480" t="s">
        <v>140</v>
      </c>
      <c r="J46" s="481"/>
      <c r="K46" s="476"/>
      <c r="L46" s="479"/>
      <c r="M46" s="475"/>
      <c r="N46" s="479"/>
      <c r="O46" s="475"/>
      <c r="P46" s="479"/>
      <c r="Q46" s="479"/>
      <c r="R46" s="476"/>
      <c r="S46" s="330" t="s">
        <v>167</v>
      </c>
      <c r="T46" s="213"/>
    </row>
    <row r="47" spans="1:20" ht="11.25" customHeight="1">
      <c r="A47" s="695"/>
      <c r="B47" s="702" t="s">
        <v>82</v>
      </c>
      <c r="C47" s="703"/>
      <c r="D47" s="703"/>
      <c r="E47" s="704"/>
      <c r="F47" s="634">
        <v>296</v>
      </c>
      <c r="G47" s="224">
        <f>SUM(H47:T47)</f>
        <v>0</v>
      </c>
      <c r="H47" s="213"/>
      <c r="I47" s="213"/>
      <c r="J47" s="213"/>
      <c r="K47" s="213"/>
      <c r="L47" s="213"/>
      <c r="M47" s="213"/>
      <c r="N47" s="213"/>
      <c r="O47" s="213"/>
      <c r="P47" s="213"/>
      <c r="Q47" s="213"/>
      <c r="R47" s="213"/>
      <c r="S47" s="213"/>
      <c r="T47" s="213"/>
    </row>
    <row r="48" spans="1:20" ht="3" customHeight="1">
      <c r="A48" s="695"/>
      <c r="B48" s="705"/>
      <c r="C48" s="706"/>
      <c r="D48" s="706"/>
      <c r="E48" s="707"/>
      <c r="F48" s="128"/>
      <c r="G48" s="62"/>
      <c r="H48" s="23"/>
      <c r="I48" s="23"/>
      <c r="J48" s="51"/>
      <c r="K48" s="23"/>
      <c r="L48" s="51"/>
      <c r="M48" s="23"/>
      <c r="N48" s="23"/>
      <c r="O48" s="56"/>
      <c r="P48" s="56"/>
      <c r="Q48" s="56"/>
      <c r="R48" s="56"/>
      <c r="S48" s="57"/>
      <c r="T48" s="56"/>
    </row>
    <row r="49" spans="1:20" s="641" customFormat="1" ht="3" customHeight="1">
      <c r="A49" s="695"/>
      <c r="B49" s="705"/>
      <c r="C49" s="706"/>
      <c r="D49" s="706"/>
      <c r="E49" s="707"/>
      <c r="F49" s="128"/>
      <c r="G49" s="25"/>
      <c r="H49" s="217"/>
      <c r="I49" s="217"/>
      <c r="J49" s="200"/>
      <c r="K49" s="217"/>
      <c r="L49" s="200"/>
      <c r="M49" s="217"/>
      <c r="N49" s="217"/>
      <c r="O49" s="56"/>
      <c r="P49" s="56"/>
      <c r="Q49" s="56"/>
      <c r="R49" s="56"/>
      <c r="S49" s="57"/>
      <c r="T49" s="56"/>
    </row>
    <row r="50" spans="1:20" s="641" customFormat="1" ht="11.25" customHeight="1">
      <c r="A50" s="695"/>
      <c r="B50" s="636" t="s">
        <v>35</v>
      </c>
      <c r="C50" s="712" t="s">
        <v>142</v>
      </c>
      <c r="D50" s="712"/>
      <c r="E50" s="713"/>
      <c r="F50" s="634">
        <v>297</v>
      </c>
      <c r="G50" s="224">
        <f>SUM(G35:G39,G42:G47)</f>
        <v>0</v>
      </c>
      <c r="H50" s="218"/>
      <c r="I50" s="218"/>
      <c r="J50" s="218"/>
      <c r="K50" s="218"/>
      <c r="L50" s="218"/>
      <c r="M50" s="218"/>
      <c r="N50" s="218"/>
      <c r="O50" s="218"/>
      <c r="P50" s="218"/>
      <c r="Q50" s="218"/>
      <c r="R50" s="218"/>
      <c r="S50" s="218"/>
      <c r="T50" s="218"/>
    </row>
    <row r="51" spans="1:20" s="641" customFormat="1" ht="3" customHeight="1">
      <c r="A51" s="696"/>
      <c r="B51" s="697"/>
      <c r="C51" s="698"/>
      <c r="D51" s="698"/>
      <c r="E51" s="699"/>
      <c r="F51" s="227"/>
      <c r="G51" s="633"/>
      <c r="H51" s="221"/>
      <c r="I51" s="221"/>
      <c r="J51" s="220"/>
      <c r="K51" s="221"/>
      <c r="L51" s="220"/>
      <c r="M51" s="221"/>
      <c r="N51" s="228"/>
      <c r="O51" s="32"/>
      <c r="P51" s="32"/>
      <c r="Q51" s="32"/>
      <c r="R51" s="32"/>
      <c r="S51" s="58"/>
      <c r="T51" s="32"/>
    </row>
    <row r="52" spans="1:20" s="641" customFormat="1" ht="3" customHeight="1">
      <c r="A52" s="694" t="s">
        <v>139</v>
      </c>
      <c r="B52" s="708"/>
      <c r="C52" s="709"/>
      <c r="D52" s="709"/>
      <c r="E52" s="710"/>
      <c r="F52" s="128"/>
      <c r="G52" s="64"/>
      <c r="H52" s="198"/>
      <c r="I52" s="198"/>
      <c r="J52" s="199"/>
      <c r="K52" s="198"/>
      <c r="L52" s="199"/>
      <c r="M52" s="198"/>
      <c r="N52" s="198"/>
      <c r="O52" s="56"/>
      <c r="P52" s="56"/>
      <c r="Q52" s="56"/>
      <c r="R52" s="56"/>
      <c r="S52" s="57"/>
      <c r="T52" s="56"/>
    </row>
    <row r="53" spans="1:20" s="641" customFormat="1" ht="11.25" customHeight="1">
      <c r="A53" s="695"/>
      <c r="B53" s="637" t="s">
        <v>83</v>
      </c>
      <c r="C53" s="700" t="s">
        <v>143</v>
      </c>
      <c r="D53" s="700"/>
      <c r="E53" s="701"/>
      <c r="F53" s="634">
        <v>298</v>
      </c>
      <c r="G53" s="224">
        <f>SUM(G32-G50)</f>
        <v>0</v>
      </c>
      <c r="H53" s="218"/>
      <c r="I53" s="218"/>
      <c r="J53" s="218"/>
      <c r="K53" s="218"/>
      <c r="L53" s="218"/>
      <c r="M53" s="218"/>
      <c r="N53" s="218"/>
      <c r="O53" s="218"/>
      <c r="P53" s="218"/>
      <c r="Q53" s="218"/>
      <c r="R53" s="218"/>
      <c r="S53" s="218"/>
      <c r="T53" s="218"/>
    </row>
    <row r="54" spans="1:20" s="641" customFormat="1" ht="11.25" customHeight="1">
      <c r="A54" s="695"/>
      <c r="B54" s="637"/>
      <c r="C54" s="700" t="s">
        <v>84</v>
      </c>
      <c r="D54" s="700"/>
      <c r="E54" s="701"/>
      <c r="F54" s="634">
        <v>299</v>
      </c>
      <c r="G54" s="224">
        <f>SUM(H54:T54)</f>
        <v>0</v>
      </c>
      <c r="H54" s="213"/>
      <c r="I54" s="213"/>
      <c r="J54" s="213">
        <v>0</v>
      </c>
      <c r="K54" s="213"/>
      <c r="L54" s="213"/>
      <c r="M54" s="213"/>
      <c r="N54" s="213">
        <v>0</v>
      </c>
      <c r="O54" s="213">
        <v>0</v>
      </c>
      <c r="P54" s="213">
        <v>0</v>
      </c>
      <c r="Q54" s="213"/>
      <c r="R54" s="213"/>
      <c r="S54" s="213"/>
      <c r="T54" s="213"/>
    </row>
    <row r="55" spans="1:20" s="641" customFormat="1" ht="3" customHeight="1">
      <c r="A55" s="696"/>
      <c r="B55" s="697"/>
      <c r="C55" s="698"/>
      <c r="D55" s="698"/>
      <c r="E55" s="699"/>
      <c r="F55" s="133"/>
      <c r="G55" s="117"/>
      <c r="H55" s="115"/>
      <c r="I55" s="115"/>
      <c r="J55" s="115"/>
      <c r="K55" s="115"/>
      <c r="L55" s="115"/>
      <c r="M55" s="115"/>
      <c r="N55" s="115"/>
      <c r="O55" s="115"/>
      <c r="P55" s="115"/>
      <c r="Q55" s="115"/>
      <c r="R55" s="115"/>
      <c r="S55" s="115"/>
      <c r="T55" s="115"/>
    </row>
    <row r="56" spans="1:20" s="641" customFormat="1" ht="11.25" customHeight="1">
      <c r="A56" s="637"/>
      <c r="B56" s="637"/>
      <c r="C56" s="635"/>
      <c r="D56" s="514"/>
      <c r="E56" s="514"/>
      <c r="F56" s="515"/>
      <c r="G56" s="40"/>
      <c r="H56" s="321"/>
      <c r="I56" s="40"/>
      <c r="J56" s="321"/>
      <c r="K56" s="40"/>
      <c r="L56" s="40"/>
      <c r="M56" s="40"/>
      <c r="N56" s="40"/>
      <c r="O56" s="41"/>
      <c r="P56" s="41"/>
      <c r="Q56" s="41"/>
      <c r="R56" s="41"/>
      <c r="S56" s="41"/>
      <c r="T56" s="41"/>
    </row>
    <row r="57" spans="1:20" s="641" customFormat="1" ht="11.25" customHeight="1">
      <c r="A57" s="296"/>
      <c r="B57" s="296"/>
      <c r="C57" s="296"/>
      <c r="D57" s="297"/>
      <c r="E57" s="292"/>
      <c r="F57" s="516"/>
      <c r="G57" s="292"/>
      <c r="H57" s="292"/>
      <c r="I57" s="292"/>
      <c r="J57" s="292"/>
      <c r="K57" s="292"/>
      <c r="L57" s="292"/>
      <c r="M57" s="292"/>
      <c r="N57" s="292"/>
      <c r="O57" s="41"/>
      <c r="P57" s="41"/>
      <c r="Q57" s="41"/>
      <c r="R57" s="41"/>
      <c r="S57" s="41"/>
      <c r="T57" s="41"/>
    </row>
    <row r="58" spans="1:20" ht="11.25" customHeight="1">
      <c r="A58" s="298"/>
      <c r="B58" s="298"/>
      <c r="C58" s="296"/>
      <c r="D58" s="297"/>
      <c r="E58" s="288"/>
      <c r="F58" s="516"/>
      <c r="G58" s="288"/>
      <c r="H58" s="288"/>
      <c r="I58" s="288"/>
      <c r="J58" s="288"/>
      <c r="K58" s="288"/>
      <c r="L58" s="288"/>
      <c r="M58" s="288"/>
      <c r="N58" s="299"/>
      <c r="O58" s="140"/>
      <c r="P58" s="140"/>
      <c r="Q58" s="140"/>
      <c r="R58" s="140"/>
      <c r="S58" s="140"/>
      <c r="T58" s="140"/>
    </row>
    <row r="59" spans="1:20" ht="11.25" customHeight="1">
      <c r="A59" s="140"/>
      <c r="B59" s="140"/>
      <c r="C59" s="140"/>
      <c r="D59" s="140"/>
      <c r="E59" s="140"/>
      <c r="F59" s="142"/>
      <c r="G59" s="140"/>
      <c r="H59" s="140"/>
      <c r="I59" s="140"/>
      <c r="J59" s="140"/>
      <c r="K59" s="140"/>
      <c r="L59" s="140"/>
      <c r="M59" s="140"/>
      <c r="N59" s="140"/>
      <c r="O59" s="140"/>
      <c r="P59" s="140"/>
      <c r="Q59" s="140"/>
      <c r="R59" s="140"/>
      <c r="S59" s="140"/>
      <c r="T59" s="140"/>
    </row>
    <row r="60" spans="1:20" ht="11.25" customHeight="1">
      <c r="A60" s="140"/>
      <c r="B60" s="140"/>
      <c r="C60" s="140"/>
      <c r="D60" s="140"/>
      <c r="E60" s="140"/>
      <c r="F60" s="142"/>
      <c r="G60" s="140"/>
      <c r="H60" s="140"/>
      <c r="I60" s="140"/>
      <c r="J60" s="140"/>
      <c r="K60" s="140"/>
      <c r="L60" s="140"/>
      <c r="M60" s="140"/>
      <c r="N60" s="140"/>
      <c r="O60" s="140"/>
      <c r="P60" s="140"/>
      <c r="Q60" s="140"/>
      <c r="R60" s="140"/>
      <c r="S60" s="140"/>
      <c r="T60" s="140"/>
    </row>
  </sheetData>
  <sheetProtection/>
  <mergeCells count="43">
    <mergeCell ref="A14:E14"/>
    <mergeCell ref="A9:E9"/>
    <mergeCell ref="A10:E10"/>
    <mergeCell ref="A11:E11"/>
    <mergeCell ref="A12:E12"/>
    <mergeCell ref="A13:E13"/>
    <mergeCell ref="B45:E45"/>
    <mergeCell ref="B46:E46"/>
    <mergeCell ref="B47:E47"/>
    <mergeCell ref="A15:E15"/>
    <mergeCell ref="A21:A33"/>
    <mergeCell ref="B23:E23"/>
    <mergeCell ref="C24:E24"/>
    <mergeCell ref="C25:E25"/>
    <mergeCell ref="C26:E26"/>
    <mergeCell ref="C28:E28"/>
    <mergeCell ref="B29:C29"/>
    <mergeCell ref="D29:E29"/>
    <mergeCell ref="B30:E30"/>
    <mergeCell ref="B31:E31"/>
    <mergeCell ref="C32:E32"/>
    <mergeCell ref="B33:E33"/>
    <mergeCell ref="B40:E40"/>
    <mergeCell ref="B41:E41"/>
    <mergeCell ref="B42:E42"/>
    <mergeCell ref="B43:E43"/>
    <mergeCell ref="B44:E44"/>
    <mergeCell ref="B48:E48"/>
    <mergeCell ref="B49:E49"/>
    <mergeCell ref="C50:E50"/>
    <mergeCell ref="A52:A55"/>
    <mergeCell ref="B52:E52"/>
    <mergeCell ref="C53:E53"/>
    <mergeCell ref="C54:E54"/>
    <mergeCell ref="B55:E55"/>
    <mergeCell ref="A34:A51"/>
    <mergeCell ref="B34:E34"/>
    <mergeCell ref="B35:E35"/>
    <mergeCell ref="C36:E36"/>
    <mergeCell ref="C37:E37"/>
    <mergeCell ref="C38:E38"/>
    <mergeCell ref="C39:E39"/>
    <mergeCell ref="B51:E51"/>
  </mergeCells>
  <printOptions/>
  <pageMargins left="0.4724409448818898" right="0.4724409448818898" top="0.2362204724409449" bottom="0.4724409448818898" header="0" footer="0.31496062992125984"/>
  <pageSetup horizontalDpi="600" verticalDpi="600" orientation="landscape" paperSize="9" scale="98" r:id="rId2"/>
  <headerFooter alignWithMargins="0">
    <oddFooter>&amp;C&amp;7Form.  20&amp;R&amp;7&amp;P von &amp;N</oddFooter>
  </headerFooter>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5:AD58"/>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1" customWidth="1"/>
    <col min="3" max="3" width="8.140625" style="1" customWidth="1"/>
    <col min="4" max="5" width="3.7109375" style="1" customWidth="1"/>
    <col min="6" max="6" width="8.7109375" style="2" customWidth="1"/>
    <col min="7" max="7" width="3.7109375" style="10" customWidth="1"/>
    <col min="8" max="8" width="5.7109375" style="10" customWidth="1"/>
    <col min="9" max="10" width="8.7109375" style="1" customWidth="1"/>
    <col min="11" max="22" width="7.140625" style="1" customWidth="1"/>
    <col min="23" max="26" width="9.421875" style="1" customWidth="1"/>
    <col min="27" max="16384" width="12.7109375" style="1" customWidth="1"/>
  </cols>
  <sheetData>
    <row r="1" ht="12.75"/>
    <row r="2" ht="12.75"/>
    <row r="3" ht="12.75"/>
    <row r="4" ht="12.75"/>
    <row r="5" spans="1:19" ht="11.25" customHeight="1">
      <c r="A5" s="604" t="s">
        <v>218</v>
      </c>
      <c r="E5" s="5"/>
      <c r="G5" s="3"/>
      <c r="H5" s="4"/>
      <c r="I5" s="5"/>
      <c r="J5" s="6"/>
      <c r="K5" s="5"/>
      <c r="L5" s="6"/>
      <c r="M5" s="6"/>
      <c r="N5" s="5"/>
      <c r="O5" s="45"/>
      <c r="P5" s="7"/>
      <c r="Q5" s="7"/>
      <c r="R5" s="7"/>
      <c r="S5" s="7"/>
    </row>
    <row r="6" spans="7:19" ht="3" customHeight="1">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7.5"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(OHNE LA)'!$A$9</f>
        <v>0</v>
      </c>
      <c r="B10" s="755"/>
      <c r="C10" s="755"/>
      <c r="D10" s="755"/>
      <c r="E10" s="755"/>
      <c r="F10" s="755"/>
      <c r="G10" s="756"/>
      <c r="H10" s="4"/>
      <c r="I10" s="8" t="s">
        <v>226</v>
      </c>
      <c r="J10" s="6"/>
      <c r="K10" s="5"/>
      <c r="L10" s="6"/>
      <c r="M10" s="6"/>
      <c r="N10" s="5"/>
      <c r="O10" s="45"/>
      <c r="P10" s="7"/>
      <c r="Q10" s="7"/>
      <c r="R10" s="7"/>
      <c r="S10" s="7"/>
    </row>
    <row r="11" spans="1:19" ht="11.25" customHeight="1">
      <c r="A11" s="757">
        <f>'kernobstsaft 20 (OHNE LA)'!$A$10</f>
        <v>0</v>
      </c>
      <c r="B11" s="758"/>
      <c r="C11" s="758"/>
      <c r="D11" s="758"/>
      <c r="E11" s="758"/>
      <c r="F11" s="758"/>
      <c r="G11" s="759"/>
      <c r="H11" s="4"/>
      <c r="J11" s="6"/>
      <c r="K11" s="5"/>
      <c r="L11" s="6"/>
      <c r="M11" s="6"/>
      <c r="N11" s="5"/>
      <c r="O11" s="45"/>
      <c r="P11" s="7"/>
      <c r="Q11" s="7"/>
      <c r="R11" s="7"/>
      <c r="S11" s="7"/>
    </row>
    <row r="12" spans="1:9" ht="11.25" customHeight="1">
      <c r="A12" s="757">
        <f>'kernobstsaft 20 (OHNE LA)'!$A$11</f>
        <v>0</v>
      </c>
      <c r="B12" s="758"/>
      <c r="C12" s="758"/>
      <c r="D12" s="758"/>
      <c r="E12" s="758"/>
      <c r="F12" s="758"/>
      <c r="G12" s="759"/>
      <c r="I12" s="11" t="s">
        <v>145</v>
      </c>
    </row>
    <row r="13" spans="1:9" ht="11.25" customHeight="1">
      <c r="A13" s="757">
        <f>'kernobstsaft 20 (OHNE LA)'!$A$12</f>
        <v>0</v>
      </c>
      <c r="B13" s="758"/>
      <c r="C13" s="758"/>
      <c r="D13" s="758"/>
      <c r="E13" s="758"/>
      <c r="F13" s="758"/>
      <c r="G13" s="759"/>
      <c r="I13" s="673" t="s">
        <v>245</v>
      </c>
    </row>
    <row r="14" spans="1:16" ht="11.25" customHeight="1">
      <c r="A14" s="757">
        <f>'kernobstsaft 20 (OHNE LA)'!$A$13</f>
        <v>0</v>
      </c>
      <c r="B14" s="758"/>
      <c r="C14" s="758"/>
      <c r="D14" s="758"/>
      <c r="E14" s="758"/>
      <c r="F14" s="758"/>
      <c r="G14" s="759"/>
      <c r="I14" s="10"/>
      <c r="J14" s="12"/>
      <c r="K14" s="12"/>
      <c r="L14" s="12"/>
      <c r="M14" s="12"/>
      <c r="N14" s="12"/>
      <c r="O14" s="12"/>
      <c r="P14" s="12"/>
    </row>
    <row r="15" spans="1:22" ht="11.25" customHeight="1">
      <c r="A15" s="714" t="s">
        <v>106</v>
      </c>
      <c r="B15" s="715"/>
      <c r="C15" s="715"/>
      <c r="D15" s="715"/>
      <c r="E15" s="715"/>
      <c r="F15" s="715"/>
      <c r="G15" s="716"/>
      <c r="I15" s="691">
        <v>2023</v>
      </c>
      <c r="J15" s="13"/>
      <c r="Q15" s="1" t="s">
        <v>70</v>
      </c>
      <c r="V15" s="322" t="s">
        <v>209</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156</v>
      </c>
      <c r="B17" s="144"/>
      <c r="C17" s="145"/>
      <c r="D17" s="146"/>
      <c r="E17" s="146"/>
      <c r="F17" s="147"/>
      <c r="G17" s="148"/>
      <c r="H17" s="748" t="s">
        <v>151</v>
      </c>
      <c r="I17" s="150" t="s">
        <v>21</v>
      </c>
      <c r="J17" s="151" t="s">
        <v>41</v>
      </c>
      <c r="K17" s="151"/>
      <c r="L17" s="151"/>
      <c r="M17" s="151"/>
      <c r="N17" s="151"/>
      <c r="O17" s="152"/>
      <c r="P17" s="153" t="s">
        <v>42</v>
      </c>
      <c r="Q17" s="154"/>
      <c r="R17" s="154"/>
      <c r="S17" s="154"/>
      <c r="T17" s="154"/>
      <c r="U17" s="154"/>
      <c r="V17" s="155"/>
      <c r="W17" s="9"/>
      <c r="X17" s="9"/>
      <c r="Y17" s="9"/>
      <c r="Z17" s="9"/>
    </row>
    <row r="18" spans="1:26" ht="11.25" customHeight="1">
      <c r="A18" s="156" t="s">
        <v>146</v>
      </c>
      <c r="B18" s="158"/>
      <c r="C18" s="158"/>
      <c r="D18" s="207"/>
      <c r="E18" s="207"/>
      <c r="F18" s="159"/>
      <c r="G18" s="160"/>
      <c r="H18" s="749"/>
      <c r="I18" s="161"/>
      <c r="J18" s="162" t="s">
        <v>43</v>
      </c>
      <c r="K18" s="163"/>
      <c r="L18" s="164"/>
      <c r="M18" s="165" t="s">
        <v>44</v>
      </c>
      <c r="N18" s="165" t="s">
        <v>45</v>
      </c>
      <c r="O18" s="166" t="s">
        <v>46</v>
      </c>
      <c r="P18" s="167" t="s">
        <v>47</v>
      </c>
      <c r="Q18" s="168"/>
      <c r="R18" s="168"/>
      <c r="S18" s="169"/>
      <c r="T18" s="50" t="s">
        <v>46</v>
      </c>
      <c r="U18" s="49" t="s">
        <v>48</v>
      </c>
      <c r="V18" s="50" t="s">
        <v>49</v>
      </c>
      <c r="W18" s="9"/>
      <c r="X18" s="9"/>
      <c r="Y18" s="9"/>
      <c r="Z18" s="9"/>
    </row>
    <row r="19" spans="1:26" ht="11.25" customHeight="1">
      <c r="A19" s="156" t="s">
        <v>157</v>
      </c>
      <c r="B19" s="157"/>
      <c r="C19" s="158"/>
      <c r="D19" s="14"/>
      <c r="E19" s="14"/>
      <c r="F19" s="159"/>
      <c r="G19" s="160"/>
      <c r="H19" s="749"/>
      <c r="I19" s="161"/>
      <c r="J19" s="165" t="s">
        <v>50</v>
      </c>
      <c r="K19" s="162" t="s">
        <v>51</v>
      </c>
      <c r="L19" s="164"/>
      <c r="M19" s="161"/>
      <c r="N19" s="161" t="s">
        <v>52</v>
      </c>
      <c r="O19" s="166" t="s">
        <v>53</v>
      </c>
      <c r="P19" s="170" t="s">
        <v>54</v>
      </c>
      <c r="Q19" s="171" t="s">
        <v>55</v>
      </c>
      <c r="R19" s="168"/>
      <c r="S19" s="169"/>
      <c r="T19" s="50" t="s">
        <v>53</v>
      </c>
      <c r="U19" s="172" t="s">
        <v>56</v>
      </c>
      <c r="V19" s="50" t="s">
        <v>57</v>
      </c>
      <c r="W19" s="9"/>
      <c r="X19" s="9"/>
      <c r="Y19" s="9"/>
      <c r="Z19" s="9"/>
    </row>
    <row r="20" spans="1:26" ht="11.25" customHeight="1">
      <c r="A20" s="135"/>
      <c r="B20" s="14"/>
      <c r="C20" s="14"/>
      <c r="D20" s="14"/>
      <c r="E20" s="14"/>
      <c r="F20" s="15"/>
      <c r="G20" s="160"/>
      <c r="H20" s="749"/>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9"/>
      <c r="X20" s="9"/>
      <c r="Y20" s="9"/>
      <c r="Z20" s="9"/>
    </row>
    <row r="21" spans="1:26" ht="11.25" customHeight="1">
      <c r="A21" s="181"/>
      <c r="B21" s="182"/>
      <c r="C21" s="182"/>
      <c r="D21" s="182"/>
      <c r="E21" s="182"/>
      <c r="F21" s="183"/>
      <c r="G21" s="184"/>
      <c r="H21" s="750"/>
      <c r="I21" s="186" t="s">
        <v>67</v>
      </c>
      <c r="J21" s="186"/>
      <c r="K21" s="186"/>
      <c r="L21" s="186"/>
      <c r="M21" s="186"/>
      <c r="N21" s="186"/>
      <c r="O21" s="187"/>
      <c r="P21" s="187"/>
      <c r="Q21" s="178"/>
      <c r="R21" s="178"/>
      <c r="S21" s="178"/>
      <c r="T21" s="168"/>
      <c r="U21" s="178"/>
      <c r="V21" s="180"/>
      <c r="W21" s="9"/>
      <c r="X21" s="9"/>
      <c r="Y21" s="9"/>
      <c r="Z21" s="9"/>
    </row>
    <row r="22" spans="1:22" ht="11.25" customHeight="1">
      <c r="A22" s="119"/>
      <c r="B22" s="14"/>
      <c r="C22" s="14"/>
      <c r="D22" s="14"/>
      <c r="E22" s="14"/>
      <c r="F22" s="15"/>
      <c r="G22" s="114"/>
      <c r="H22" s="114"/>
      <c r="I22" s="114">
        <v>1</v>
      </c>
      <c r="J22" s="114">
        <v>2</v>
      </c>
      <c r="K22" s="114">
        <v>3</v>
      </c>
      <c r="L22" s="114">
        <v>4</v>
      </c>
      <c r="M22" s="114">
        <v>5</v>
      </c>
      <c r="N22" s="114">
        <v>6</v>
      </c>
      <c r="O22" s="114">
        <v>7</v>
      </c>
      <c r="P22" s="114">
        <v>8</v>
      </c>
      <c r="Q22" s="114">
        <v>9</v>
      </c>
      <c r="R22" s="48">
        <v>10</v>
      </c>
      <c r="S22" s="48">
        <v>11</v>
      </c>
      <c r="T22" s="48">
        <v>12</v>
      </c>
      <c r="U22" s="48">
        <v>13</v>
      </c>
      <c r="V22" s="48">
        <v>14</v>
      </c>
    </row>
    <row r="23" spans="1:22" ht="3" customHeight="1">
      <c r="A23" s="135"/>
      <c r="B23" s="14"/>
      <c r="C23" s="14"/>
      <c r="D23" s="14"/>
      <c r="E23" s="14"/>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484"/>
      <c r="I24" s="224">
        <f>SUM(J24:V24)</f>
        <v>0</v>
      </c>
      <c r="J24" s="213"/>
      <c r="K24" s="213"/>
      <c r="L24" s="213"/>
      <c r="M24" s="213">
        <v>0</v>
      </c>
      <c r="N24" s="213">
        <v>0</v>
      </c>
      <c r="O24" s="213"/>
      <c r="P24" s="213">
        <v>0</v>
      </c>
      <c r="Q24" s="213">
        <v>0</v>
      </c>
      <c r="R24" s="213">
        <v>0</v>
      </c>
      <c r="S24" s="213"/>
      <c r="T24" s="213"/>
      <c r="U24" s="213"/>
      <c r="V24" s="213">
        <v>0</v>
      </c>
    </row>
    <row r="25" spans="1:22" ht="11.25" customHeight="1">
      <c r="A25" s="751"/>
      <c r="B25" s="752"/>
      <c r="C25" s="752"/>
      <c r="D25" s="752"/>
      <c r="E25" s="752"/>
      <c r="F25" s="752"/>
      <c r="G25" s="753"/>
      <c r="H25" s="484"/>
      <c r="I25" s="224">
        <f aca="true" t="shared" si="0" ref="I25:I45">SUM(J25:V25)</f>
        <v>0</v>
      </c>
      <c r="J25" s="204"/>
      <c r="K25" s="204">
        <v>0</v>
      </c>
      <c r="L25" s="204">
        <v>0</v>
      </c>
      <c r="M25" s="204"/>
      <c r="N25" s="204"/>
      <c r="O25" s="204"/>
      <c r="P25" s="300">
        <v>0</v>
      </c>
      <c r="Q25" s="315"/>
      <c r="R25" s="315"/>
      <c r="S25" s="315">
        <v>0</v>
      </c>
      <c r="T25" s="315">
        <v>0</v>
      </c>
      <c r="U25" s="213">
        <v>0</v>
      </c>
      <c r="V25" s="315">
        <v>0</v>
      </c>
    </row>
    <row r="26" spans="1:22" ht="11.25" customHeight="1">
      <c r="A26" s="751"/>
      <c r="B26" s="752"/>
      <c r="C26" s="752"/>
      <c r="D26" s="752"/>
      <c r="E26" s="752"/>
      <c r="F26" s="752"/>
      <c r="G26" s="753"/>
      <c r="H26" s="484"/>
      <c r="I26" s="224">
        <f t="shared" si="0"/>
        <v>0</v>
      </c>
      <c r="J26" s="204"/>
      <c r="K26" s="204">
        <v>0</v>
      </c>
      <c r="L26" s="204">
        <v>0</v>
      </c>
      <c r="M26" s="204">
        <v>0</v>
      </c>
      <c r="N26" s="204">
        <v>0</v>
      </c>
      <c r="O26" s="204">
        <v>0</v>
      </c>
      <c r="P26" s="204">
        <v>0</v>
      </c>
      <c r="Q26" s="204">
        <v>0</v>
      </c>
      <c r="R26" s="204">
        <v>0</v>
      </c>
      <c r="S26" s="204">
        <v>0</v>
      </c>
      <c r="T26" s="204"/>
      <c r="U26" s="204">
        <v>0</v>
      </c>
      <c r="V26" s="204"/>
    </row>
    <row r="27" spans="1:22" ht="11.25" customHeight="1">
      <c r="A27" s="751"/>
      <c r="B27" s="752"/>
      <c r="C27" s="752"/>
      <c r="D27" s="752"/>
      <c r="E27" s="752"/>
      <c r="F27" s="752"/>
      <c r="G27" s="753"/>
      <c r="H27" s="484"/>
      <c r="I27" s="224">
        <f t="shared" si="0"/>
        <v>0</v>
      </c>
      <c r="J27" s="204"/>
      <c r="K27" s="204">
        <v>0</v>
      </c>
      <c r="L27" s="204">
        <v>0</v>
      </c>
      <c r="M27" s="204">
        <v>0</v>
      </c>
      <c r="N27" s="204">
        <v>0</v>
      </c>
      <c r="O27" s="204">
        <v>0</v>
      </c>
      <c r="P27" s="300">
        <v>0</v>
      </c>
      <c r="Q27" s="315">
        <v>0</v>
      </c>
      <c r="R27" s="315">
        <v>0</v>
      </c>
      <c r="S27" s="315">
        <v>0</v>
      </c>
      <c r="T27" s="315">
        <v>0</v>
      </c>
      <c r="U27" s="213">
        <v>0</v>
      </c>
      <c r="V27" s="315">
        <v>0</v>
      </c>
    </row>
    <row r="28" spans="1:22" ht="11.25" customHeight="1">
      <c r="A28" s="751"/>
      <c r="B28" s="752"/>
      <c r="C28" s="752"/>
      <c r="D28" s="752"/>
      <c r="E28" s="752"/>
      <c r="F28" s="752"/>
      <c r="G28" s="753"/>
      <c r="H28" s="484"/>
      <c r="I28" s="224">
        <f t="shared" si="0"/>
        <v>0</v>
      </c>
      <c r="J28" s="204"/>
      <c r="K28" s="204">
        <v>0</v>
      </c>
      <c r="L28" s="204">
        <v>0</v>
      </c>
      <c r="M28" s="204">
        <v>0</v>
      </c>
      <c r="N28" s="204">
        <v>0</v>
      </c>
      <c r="O28" s="204">
        <v>0</v>
      </c>
      <c r="P28" s="300">
        <v>0</v>
      </c>
      <c r="Q28" s="315">
        <v>0</v>
      </c>
      <c r="R28" s="315">
        <v>0</v>
      </c>
      <c r="S28" s="315">
        <v>0</v>
      </c>
      <c r="T28" s="315">
        <v>0</v>
      </c>
      <c r="U28" s="213">
        <v>0</v>
      </c>
      <c r="V28" s="315">
        <v>0</v>
      </c>
    </row>
    <row r="29" spans="1:22" ht="11.25" customHeight="1">
      <c r="A29" s="751"/>
      <c r="B29" s="752"/>
      <c r="C29" s="752"/>
      <c r="D29" s="752"/>
      <c r="E29" s="752"/>
      <c r="F29" s="752"/>
      <c r="G29" s="753"/>
      <c r="H29" s="485"/>
      <c r="I29" s="224">
        <f t="shared" si="0"/>
        <v>0</v>
      </c>
      <c r="J29" s="204"/>
      <c r="K29" s="204">
        <v>0</v>
      </c>
      <c r="L29" s="204">
        <v>0</v>
      </c>
      <c r="M29" s="204">
        <v>0</v>
      </c>
      <c r="N29" s="204">
        <v>0</v>
      </c>
      <c r="O29" s="204">
        <v>0</v>
      </c>
      <c r="P29" s="204">
        <v>0</v>
      </c>
      <c r="Q29" s="204">
        <v>0</v>
      </c>
      <c r="R29" s="204">
        <v>0</v>
      </c>
      <c r="S29" s="204">
        <v>0</v>
      </c>
      <c r="T29" s="204">
        <v>0</v>
      </c>
      <c r="U29" s="204">
        <v>0</v>
      </c>
      <c r="V29" s="204">
        <v>0</v>
      </c>
    </row>
    <row r="30" spans="1:22" ht="11.25" customHeight="1">
      <c r="A30" s="751"/>
      <c r="B30" s="752"/>
      <c r="C30" s="752"/>
      <c r="D30" s="752"/>
      <c r="E30" s="752"/>
      <c r="F30" s="752"/>
      <c r="G30" s="753"/>
      <c r="H30" s="485"/>
      <c r="I30" s="224">
        <f t="shared" si="0"/>
        <v>0</v>
      </c>
      <c r="J30" s="204"/>
      <c r="K30" s="204">
        <v>0</v>
      </c>
      <c r="L30" s="204">
        <v>0</v>
      </c>
      <c r="M30" s="204">
        <v>0</v>
      </c>
      <c r="N30" s="204">
        <v>0</v>
      </c>
      <c r="O30" s="204">
        <v>0</v>
      </c>
      <c r="P30" s="204">
        <v>0</v>
      </c>
      <c r="Q30" s="204">
        <v>0</v>
      </c>
      <c r="R30" s="204">
        <v>0</v>
      </c>
      <c r="S30" s="204">
        <v>0</v>
      </c>
      <c r="T30" s="204">
        <v>0</v>
      </c>
      <c r="U30" s="204">
        <v>0</v>
      </c>
      <c r="V30" s="204">
        <v>0</v>
      </c>
    </row>
    <row r="31" spans="1:22" ht="11.25" customHeight="1">
      <c r="A31" s="751"/>
      <c r="B31" s="752"/>
      <c r="C31" s="752"/>
      <c r="D31" s="752"/>
      <c r="E31" s="752"/>
      <c r="F31" s="752"/>
      <c r="G31" s="753"/>
      <c r="H31" s="485"/>
      <c r="I31" s="224">
        <f t="shared" si="0"/>
        <v>0</v>
      </c>
      <c r="J31" s="204"/>
      <c r="K31" s="204">
        <v>0</v>
      </c>
      <c r="L31" s="204">
        <v>0</v>
      </c>
      <c r="M31" s="204">
        <v>0</v>
      </c>
      <c r="N31" s="204">
        <v>0</v>
      </c>
      <c r="O31" s="204">
        <v>0</v>
      </c>
      <c r="P31" s="204">
        <v>0</v>
      </c>
      <c r="Q31" s="204">
        <v>0</v>
      </c>
      <c r="R31" s="204">
        <v>0</v>
      </c>
      <c r="S31" s="204">
        <v>0</v>
      </c>
      <c r="T31" s="204"/>
      <c r="U31" s="316">
        <v>0</v>
      </c>
      <c r="V31" s="317">
        <v>0</v>
      </c>
    </row>
    <row r="32" spans="1:30" ht="11.25" customHeight="1">
      <c r="A32" s="751"/>
      <c r="B32" s="752"/>
      <c r="C32" s="752"/>
      <c r="D32" s="752"/>
      <c r="E32" s="752"/>
      <c r="F32" s="752"/>
      <c r="G32" s="753"/>
      <c r="H32" s="485"/>
      <c r="I32" s="224">
        <f t="shared" si="0"/>
        <v>0</v>
      </c>
      <c r="J32" s="204"/>
      <c r="K32" s="204">
        <v>0</v>
      </c>
      <c r="L32" s="204">
        <v>0</v>
      </c>
      <c r="M32" s="204">
        <v>0</v>
      </c>
      <c r="N32" s="204">
        <v>0</v>
      </c>
      <c r="O32" s="204">
        <v>0</v>
      </c>
      <c r="P32" s="204">
        <v>0</v>
      </c>
      <c r="Q32" s="204">
        <v>0</v>
      </c>
      <c r="R32" s="204">
        <v>0</v>
      </c>
      <c r="S32" s="204">
        <v>0</v>
      </c>
      <c r="T32" s="204">
        <v>0</v>
      </c>
      <c r="U32" s="316">
        <v>0</v>
      </c>
      <c r="V32" s="317">
        <v>0</v>
      </c>
      <c r="W32" s="222"/>
      <c r="X32" s="14"/>
      <c r="Y32" s="14"/>
      <c r="Z32" s="14"/>
      <c r="AA32" s="14"/>
      <c r="AB32" s="14"/>
      <c r="AC32" s="14"/>
      <c r="AD32" s="14"/>
    </row>
    <row r="33" spans="1:22" ht="11.25" customHeight="1">
      <c r="A33" s="751"/>
      <c r="B33" s="752"/>
      <c r="C33" s="752"/>
      <c r="D33" s="752"/>
      <c r="E33" s="752"/>
      <c r="F33" s="752"/>
      <c r="G33" s="753"/>
      <c r="H33" s="485"/>
      <c r="I33" s="224">
        <f t="shared" si="0"/>
        <v>0</v>
      </c>
      <c r="J33" s="204"/>
      <c r="K33" s="204">
        <v>0</v>
      </c>
      <c r="L33" s="204">
        <v>0</v>
      </c>
      <c r="M33" s="204">
        <v>0</v>
      </c>
      <c r="N33" s="204">
        <v>0</v>
      </c>
      <c r="O33" s="204">
        <v>0</v>
      </c>
      <c r="P33" s="204">
        <v>0</v>
      </c>
      <c r="Q33" s="204">
        <v>0</v>
      </c>
      <c r="R33" s="204">
        <v>0</v>
      </c>
      <c r="S33" s="204">
        <v>0</v>
      </c>
      <c r="T33" s="204">
        <v>0</v>
      </c>
      <c r="U33" s="316">
        <v>0</v>
      </c>
      <c r="V33" s="317">
        <v>0</v>
      </c>
    </row>
    <row r="34" spans="1:22" ht="11.25" customHeight="1">
      <c r="A34" s="751"/>
      <c r="B34" s="752"/>
      <c r="C34" s="752"/>
      <c r="D34" s="752"/>
      <c r="E34" s="752"/>
      <c r="F34" s="752"/>
      <c r="G34" s="753"/>
      <c r="H34" s="485"/>
      <c r="I34" s="224">
        <f t="shared" si="0"/>
        <v>0</v>
      </c>
      <c r="J34" s="204"/>
      <c r="K34" s="204">
        <v>0</v>
      </c>
      <c r="L34" s="204">
        <v>0</v>
      </c>
      <c r="M34" s="204">
        <v>0</v>
      </c>
      <c r="N34" s="204">
        <v>0</v>
      </c>
      <c r="O34" s="204">
        <v>0</v>
      </c>
      <c r="P34" s="204">
        <v>0</v>
      </c>
      <c r="Q34" s="204">
        <v>0</v>
      </c>
      <c r="R34" s="204">
        <v>0</v>
      </c>
      <c r="S34" s="204">
        <v>0</v>
      </c>
      <c r="T34" s="204">
        <v>0</v>
      </c>
      <c r="U34" s="316">
        <v>0</v>
      </c>
      <c r="V34" s="317">
        <v>0</v>
      </c>
    </row>
    <row r="35" spans="1:22" ht="11.25" customHeight="1">
      <c r="A35" s="751"/>
      <c r="B35" s="752"/>
      <c r="C35" s="752"/>
      <c r="D35" s="752"/>
      <c r="E35" s="752"/>
      <c r="F35" s="752"/>
      <c r="G35" s="753"/>
      <c r="H35" s="486"/>
      <c r="I35" s="224">
        <f t="shared" si="0"/>
        <v>0</v>
      </c>
      <c r="J35" s="204"/>
      <c r="K35" s="204">
        <v>0</v>
      </c>
      <c r="L35" s="204">
        <v>0</v>
      </c>
      <c r="M35" s="204">
        <v>0</v>
      </c>
      <c r="N35" s="204">
        <v>0</v>
      </c>
      <c r="O35" s="204">
        <v>0</v>
      </c>
      <c r="P35" s="204">
        <v>0</v>
      </c>
      <c r="Q35" s="204">
        <v>0</v>
      </c>
      <c r="R35" s="204">
        <v>0</v>
      </c>
      <c r="S35" s="204">
        <v>0</v>
      </c>
      <c r="T35" s="204">
        <v>0</v>
      </c>
      <c r="U35" s="204">
        <v>0</v>
      </c>
      <c r="V35" s="204">
        <v>0</v>
      </c>
    </row>
    <row r="36" spans="1:22" ht="11.25" customHeight="1">
      <c r="A36" s="751"/>
      <c r="B36" s="752"/>
      <c r="C36" s="752"/>
      <c r="D36" s="752"/>
      <c r="E36" s="752"/>
      <c r="F36" s="752"/>
      <c r="G36" s="753"/>
      <c r="H36" s="485"/>
      <c r="I36" s="224">
        <f t="shared" si="0"/>
        <v>0</v>
      </c>
      <c r="J36" s="204"/>
      <c r="K36" s="204">
        <v>0</v>
      </c>
      <c r="L36" s="204">
        <v>0</v>
      </c>
      <c r="M36" s="204">
        <v>0</v>
      </c>
      <c r="N36" s="204">
        <v>0</v>
      </c>
      <c r="O36" s="204">
        <v>0</v>
      </c>
      <c r="P36" s="204">
        <v>0</v>
      </c>
      <c r="Q36" s="204">
        <v>0</v>
      </c>
      <c r="R36" s="204">
        <v>0</v>
      </c>
      <c r="S36" s="204">
        <v>0</v>
      </c>
      <c r="T36" s="204">
        <v>0</v>
      </c>
      <c r="U36" s="204">
        <v>0</v>
      </c>
      <c r="V36" s="204">
        <v>0</v>
      </c>
    </row>
    <row r="37" spans="1:22" ht="11.25" customHeight="1">
      <c r="A37" s="751"/>
      <c r="B37" s="752"/>
      <c r="C37" s="752"/>
      <c r="D37" s="752"/>
      <c r="E37" s="752"/>
      <c r="F37" s="752"/>
      <c r="G37" s="753"/>
      <c r="H37" s="486"/>
      <c r="I37" s="224">
        <f t="shared" si="0"/>
        <v>0</v>
      </c>
      <c r="J37" s="204"/>
      <c r="K37" s="204">
        <v>0</v>
      </c>
      <c r="L37" s="204">
        <v>0</v>
      </c>
      <c r="M37" s="204">
        <v>0</v>
      </c>
      <c r="N37" s="204">
        <v>0</v>
      </c>
      <c r="O37" s="204">
        <v>0</v>
      </c>
      <c r="P37" s="204">
        <v>0</v>
      </c>
      <c r="Q37" s="204">
        <v>0</v>
      </c>
      <c r="R37" s="204">
        <v>0</v>
      </c>
      <c r="S37" s="204">
        <v>0</v>
      </c>
      <c r="T37" s="204">
        <v>0</v>
      </c>
      <c r="U37" s="204">
        <v>0</v>
      </c>
      <c r="V37" s="204">
        <v>0</v>
      </c>
    </row>
    <row r="38" spans="1:22" ht="11.25" customHeight="1">
      <c r="A38" s="751"/>
      <c r="B38" s="752"/>
      <c r="C38" s="752"/>
      <c r="D38" s="752"/>
      <c r="E38" s="752"/>
      <c r="F38" s="752"/>
      <c r="G38" s="753"/>
      <c r="H38" s="486"/>
      <c r="I38" s="224">
        <f t="shared" si="0"/>
        <v>0</v>
      </c>
      <c r="J38" s="204"/>
      <c r="K38" s="204">
        <v>0</v>
      </c>
      <c r="L38" s="204">
        <v>0</v>
      </c>
      <c r="M38" s="204">
        <v>0</v>
      </c>
      <c r="N38" s="204">
        <v>0</v>
      </c>
      <c r="O38" s="204">
        <v>0</v>
      </c>
      <c r="P38" s="204">
        <v>0</v>
      </c>
      <c r="Q38" s="204">
        <v>0</v>
      </c>
      <c r="R38" s="204">
        <v>0</v>
      </c>
      <c r="S38" s="204">
        <v>0</v>
      </c>
      <c r="T38" s="204">
        <v>0</v>
      </c>
      <c r="U38" s="316">
        <v>0</v>
      </c>
      <c r="V38" s="317">
        <v>0</v>
      </c>
    </row>
    <row r="39" spans="1:22" ht="11.25" customHeight="1">
      <c r="A39" s="751"/>
      <c r="B39" s="752"/>
      <c r="C39" s="752"/>
      <c r="D39" s="752"/>
      <c r="E39" s="752"/>
      <c r="F39" s="752"/>
      <c r="G39" s="753"/>
      <c r="H39" s="486"/>
      <c r="I39" s="224">
        <f t="shared" si="0"/>
        <v>0</v>
      </c>
      <c r="J39" s="204"/>
      <c r="K39" s="204">
        <v>0</v>
      </c>
      <c r="L39" s="204">
        <v>0</v>
      </c>
      <c r="M39" s="204">
        <v>0</v>
      </c>
      <c r="N39" s="204">
        <v>0</v>
      </c>
      <c r="O39" s="204">
        <v>0</v>
      </c>
      <c r="P39" s="204">
        <v>0</v>
      </c>
      <c r="Q39" s="204">
        <v>0</v>
      </c>
      <c r="R39" s="204">
        <v>0</v>
      </c>
      <c r="S39" s="204">
        <v>0</v>
      </c>
      <c r="T39" s="204">
        <v>0</v>
      </c>
      <c r="U39" s="316">
        <v>0</v>
      </c>
      <c r="V39" s="317">
        <v>0</v>
      </c>
    </row>
    <row r="40" spans="1:22" ht="11.25" customHeight="1">
      <c r="A40" s="751"/>
      <c r="B40" s="752"/>
      <c r="C40" s="752"/>
      <c r="D40" s="752"/>
      <c r="E40" s="752"/>
      <c r="F40" s="752"/>
      <c r="G40" s="753"/>
      <c r="H40" s="486"/>
      <c r="I40" s="224">
        <f t="shared" si="0"/>
        <v>0</v>
      </c>
      <c r="J40" s="204"/>
      <c r="K40" s="204">
        <v>0</v>
      </c>
      <c r="L40" s="204">
        <v>0</v>
      </c>
      <c r="M40" s="204">
        <v>0</v>
      </c>
      <c r="N40" s="204">
        <v>0</v>
      </c>
      <c r="O40" s="204">
        <v>0</v>
      </c>
      <c r="P40" s="204">
        <v>0</v>
      </c>
      <c r="Q40" s="204">
        <v>0</v>
      </c>
      <c r="R40" s="204">
        <v>0</v>
      </c>
      <c r="S40" s="204">
        <v>0</v>
      </c>
      <c r="T40" s="204">
        <v>0</v>
      </c>
      <c r="U40" s="316">
        <v>0</v>
      </c>
      <c r="V40" s="317">
        <v>0</v>
      </c>
    </row>
    <row r="41" spans="1:22" ht="11.25" customHeight="1">
      <c r="A41" s="751"/>
      <c r="B41" s="752"/>
      <c r="C41" s="752"/>
      <c r="D41" s="752"/>
      <c r="E41" s="752"/>
      <c r="F41" s="752"/>
      <c r="G41" s="753"/>
      <c r="H41" s="486"/>
      <c r="I41" s="224">
        <f t="shared" si="0"/>
        <v>0</v>
      </c>
      <c r="J41" s="204"/>
      <c r="K41" s="204">
        <v>0</v>
      </c>
      <c r="L41" s="204">
        <v>0</v>
      </c>
      <c r="M41" s="204">
        <v>0</v>
      </c>
      <c r="N41" s="204">
        <v>0</v>
      </c>
      <c r="O41" s="204">
        <v>0</v>
      </c>
      <c r="P41" s="204">
        <v>0</v>
      </c>
      <c r="Q41" s="204">
        <v>0</v>
      </c>
      <c r="R41" s="204">
        <v>0</v>
      </c>
      <c r="S41" s="204">
        <v>0</v>
      </c>
      <c r="T41" s="204">
        <v>0</v>
      </c>
      <c r="U41" s="316">
        <v>0</v>
      </c>
      <c r="V41" s="317">
        <v>0</v>
      </c>
    </row>
    <row r="42" spans="1:22" ht="11.25" customHeight="1">
      <c r="A42" s="751"/>
      <c r="B42" s="752"/>
      <c r="C42" s="752"/>
      <c r="D42" s="752"/>
      <c r="E42" s="752"/>
      <c r="F42" s="752"/>
      <c r="G42" s="753"/>
      <c r="H42" s="485"/>
      <c r="I42" s="224">
        <f t="shared" si="0"/>
        <v>0</v>
      </c>
      <c r="J42" s="204"/>
      <c r="K42" s="204">
        <v>0</v>
      </c>
      <c r="L42" s="204">
        <v>0</v>
      </c>
      <c r="M42" s="204">
        <v>0</v>
      </c>
      <c r="N42" s="204">
        <v>0</v>
      </c>
      <c r="O42" s="204">
        <v>0</v>
      </c>
      <c r="P42" s="204">
        <v>0</v>
      </c>
      <c r="Q42" s="204">
        <v>0</v>
      </c>
      <c r="R42" s="204">
        <v>0</v>
      </c>
      <c r="S42" s="204">
        <v>0</v>
      </c>
      <c r="T42" s="204">
        <v>0</v>
      </c>
      <c r="U42" s="316">
        <v>0</v>
      </c>
      <c r="V42" s="317">
        <v>0</v>
      </c>
    </row>
    <row r="43" spans="1:22" ht="11.25" customHeight="1">
      <c r="A43" s="751"/>
      <c r="B43" s="752"/>
      <c r="C43" s="752"/>
      <c r="D43" s="752"/>
      <c r="E43" s="752"/>
      <c r="F43" s="752"/>
      <c r="G43" s="753"/>
      <c r="H43" s="485"/>
      <c r="I43" s="224">
        <f t="shared" si="0"/>
        <v>0</v>
      </c>
      <c r="J43" s="204"/>
      <c r="K43" s="204">
        <v>0</v>
      </c>
      <c r="L43" s="204">
        <v>0</v>
      </c>
      <c r="M43" s="204">
        <v>0</v>
      </c>
      <c r="N43" s="204">
        <v>0</v>
      </c>
      <c r="O43" s="204">
        <v>0</v>
      </c>
      <c r="P43" s="204">
        <v>0</v>
      </c>
      <c r="Q43" s="204">
        <v>0</v>
      </c>
      <c r="R43" s="204">
        <v>0</v>
      </c>
      <c r="S43" s="204">
        <v>0</v>
      </c>
      <c r="T43" s="204">
        <v>0</v>
      </c>
      <c r="U43" s="316">
        <v>0</v>
      </c>
      <c r="V43" s="317">
        <v>0</v>
      </c>
    </row>
    <row r="44" spans="1:22" ht="11.25" customHeight="1">
      <c r="A44" s="751"/>
      <c r="B44" s="752"/>
      <c r="C44" s="752"/>
      <c r="D44" s="752"/>
      <c r="E44" s="752"/>
      <c r="F44" s="752"/>
      <c r="G44" s="753"/>
      <c r="H44" s="485"/>
      <c r="I44" s="224">
        <f t="shared" si="0"/>
        <v>0</v>
      </c>
      <c r="J44" s="204"/>
      <c r="K44" s="204">
        <v>0</v>
      </c>
      <c r="L44" s="204">
        <v>0</v>
      </c>
      <c r="M44" s="204">
        <v>0</v>
      </c>
      <c r="N44" s="204">
        <v>0</v>
      </c>
      <c r="O44" s="204">
        <v>0</v>
      </c>
      <c r="P44" s="204">
        <v>0</v>
      </c>
      <c r="Q44" s="204">
        <v>0</v>
      </c>
      <c r="R44" s="204">
        <v>0</v>
      </c>
      <c r="S44" s="204">
        <v>0</v>
      </c>
      <c r="T44" s="204">
        <v>0</v>
      </c>
      <c r="U44" s="316">
        <v>0</v>
      </c>
      <c r="V44" s="317">
        <v>0</v>
      </c>
    </row>
    <row r="45" spans="1:22" ht="11.25" customHeight="1">
      <c r="A45" s="751"/>
      <c r="B45" s="752"/>
      <c r="C45" s="752"/>
      <c r="D45" s="752"/>
      <c r="E45" s="752"/>
      <c r="F45" s="752"/>
      <c r="G45" s="753"/>
      <c r="H45" s="485"/>
      <c r="I45" s="224">
        <f t="shared" si="0"/>
        <v>0</v>
      </c>
      <c r="J45" s="204">
        <v>0</v>
      </c>
      <c r="K45" s="204">
        <v>0</v>
      </c>
      <c r="L45" s="204">
        <v>0</v>
      </c>
      <c r="M45" s="204">
        <v>0</v>
      </c>
      <c r="N45" s="204">
        <v>0</v>
      </c>
      <c r="O45" s="204">
        <v>0</v>
      </c>
      <c r="P45" s="204">
        <v>0</v>
      </c>
      <c r="Q45" s="204">
        <v>0</v>
      </c>
      <c r="R45" s="204">
        <v>0</v>
      </c>
      <c r="S45" s="204">
        <v>0</v>
      </c>
      <c r="T45" s="204">
        <v>0</v>
      </c>
      <c r="U45" s="316">
        <v>0</v>
      </c>
      <c r="V45" s="317">
        <v>0</v>
      </c>
    </row>
    <row r="46" spans="1:22" ht="3" customHeight="1">
      <c r="A46" s="702"/>
      <c r="B46" s="703"/>
      <c r="C46" s="703"/>
      <c r="D46" s="703"/>
      <c r="E46" s="703"/>
      <c r="F46" s="703"/>
      <c r="G46" s="704"/>
      <c r="H46" s="125"/>
      <c r="I46" s="307"/>
      <c r="J46" s="67"/>
      <c r="K46" s="67"/>
      <c r="L46" s="67"/>
      <c r="M46" s="67"/>
      <c r="N46" s="67"/>
      <c r="O46" s="67"/>
      <c r="P46" s="26"/>
      <c r="Q46" s="309"/>
      <c r="R46" s="309"/>
      <c r="S46" s="309"/>
      <c r="T46" s="309"/>
      <c r="U46" s="310"/>
      <c r="V46" s="309"/>
    </row>
    <row r="47" spans="1:22" ht="3" customHeight="1">
      <c r="A47" s="702"/>
      <c r="B47" s="703"/>
      <c r="C47" s="703"/>
      <c r="D47" s="703"/>
      <c r="E47" s="703"/>
      <c r="F47" s="703"/>
      <c r="G47" s="704"/>
      <c r="H47" s="125"/>
      <c r="I47" s="60"/>
      <c r="J47" s="53"/>
      <c r="K47" s="53"/>
      <c r="L47" s="53"/>
      <c r="M47" s="53"/>
      <c r="N47" s="53"/>
      <c r="O47" s="53"/>
      <c r="P47" s="25"/>
      <c r="Q47" s="28"/>
      <c r="R47" s="28"/>
      <c r="S47" s="28"/>
      <c r="T47" s="28"/>
      <c r="U47" s="308"/>
      <c r="V47" s="28"/>
    </row>
    <row r="48" spans="1:22" ht="11.25" customHeight="1">
      <c r="A48" s="702" t="s">
        <v>155</v>
      </c>
      <c r="B48" s="703"/>
      <c r="C48" s="703"/>
      <c r="D48" s="703"/>
      <c r="E48" s="703"/>
      <c r="F48" s="703"/>
      <c r="G48" s="704"/>
      <c r="H48" s="125"/>
      <c r="I48" s="503">
        <f>SUM(J48:V48)</f>
        <v>0</v>
      </c>
      <c r="J48" s="503">
        <f>SUM(J24:J45)</f>
        <v>0</v>
      </c>
      <c r="K48" s="503">
        <f aca="true" t="shared" si="1" ref="K48:V48">SUM(K24:K45)</f>
        <v>0</v>
      </c>
      <c r="L48" s="503">
        <f t="shared" si="1"/>
        <v>0</v>
      </c>
      <c r="M48" s="503">
        <f t="shared" si="1"/>
        <v>0</v>
      </c>
      <c r="N48" s="503">
        <f t="shared" si="1"/>
        <v>0</v>
      </c>
      <c r="O48" s="503">
        <f t="shared" si="1"/>
        <v>0</v>
      </c>
      <c r="P48" s="503">
        <f t="shared" si="1"/>
        <v>0</v>
      </c>
      <c r="Q48" s="503">
        <f t="shared" si="1"/>
        <v>0</v>
      </c>
      <c r="R48" s="503">
        <f t="shared" si="1"/>
        <v>0</v>
      </c>
      <c r="S48" s="503">
        <f t="shared" si="1"/>
        <v>0</v>
      </c>
      <c r="T48" s="503">
        <f t="shared" si="1"/>
        <v>0</v>
      </c>
      <c r="U48" s="503">
        <f t="shared" si="1"/>
        <v>0</v>
      </c>
      <c r="V48" s="503">
        <f t="shared" si="1"/>
        <v>0</v>
      </c>
    </row>
    <row r="49" spans="1:22" ht="3" customHeight="1">
      <c r="A49" s="711"/>
      <c r="B49" s="712"/>
      <c r="C49" s="712"/>
      <c r="D49" s="712"/>
      <c r="E49" s="712"/>
      <c r="F49" s="712"/>
      <c r="G49" s="713"/>
      <c r="H49" s="128"/>
      <c r="I49" s="60"/>
      <c r="J49" s="312"/>
      <c r="K49" s="312"/>
      <c r="L49" s="312"/>
      <c r="M49" s="312"/>
      <c r="N49" s="312"/>
      <c r="O49" s="312"/>
      <c r="P49" s="312"/>
      <c r="Q49" s="312"/>
      <c r="R49" s="312"/>
      <c r="S49" s="312"/>
      <c r="T49" s="312"/>
      <c r="U49" s="312"/>
      <c r="V49" s="312"/>
    </row>
    <row r="50" spans="1:22" ht="11.25" customHeight="1">
      <c r="A50" s="723" t="s">
        <v>147</v>
      </c>
      <c r="B50" s="724"/>
      <c r="C50" s="724"/>
      <c r="D50" s="724"/>
      <c r="E50" s="724"/>
      <c r="F50" s="724"/>
      <c r="G50" s="725"/>
      <c r="H50" s="128"/>
      <c r="I50" s="311">
        <f>SUM(J50:V50)</f>
        <v>0</v>
      </c>
      <c r="J50" s="311">
        <f>SUM(J51:J53)</f>
        <v>0</v>
      </c>
      <c r="K50" s="311">
        <f aca="true" t="shared" si="2" ref="K50:V50">SUM(K51:K53)</f>
        <v>0</v>
      </c>
      <c r="L50" s="311">
        <f t="shared" si="2"/>
        <v>0</v>
      </c>
      <c r="M50" s="311">
        <f t="shared" si="2"/>
        <v>0</v>
      </c>
      <c r="N50" s="311">
        <f t="shared" si="2"/>
        <v>0</v>
      </c>
      <c r="O50" s="311">
        <f t="shared" si="2"/>
        <v>0</v>
      </c>
      <c r="P50" s="311">
        <f t="shared" si="2"/>
        <v>0</v>
      </c>
      <c r="Q50" s="311">
        <f t="shared" si="2"/>
        <v>0</v>
      </c>
      <c r="R50" s="311">
        <f t="shared" si="2"/>
        <v>0</v>
      </c>
      <c r="S50" s="311">
        <f t="shared" si="2"/>
        <v>0</v>
      </c>
      <c r="T50" s="311">
        <f t="shared" si="2"/>
        <v>0</v>
      </c>
      <c r="U50" s="311">
        <f t="shared" si="2"/>
        <v>0</v>
      </c>
      <c r="V50" s="311">
        <f t="shared" si="2"/>
        <v>0</v>
      </c>
    </row>
    <row r="51" spans="1:22" s="9" customFormat="1" ht="11.25" customHeight="1">
      <c r="A51" s="137" t="s">
        <v>109</v>
      </c>
      <c r="B51" s="760" t="s">
        <v>152</v>
      </c>
      <c r="C51" s="760"/>
      <c r="D51" s="760"/>
      <c r="E51" s="760"/>
      <c r="F51" s="760"/>
      <c r="G51" s="761"/>
      <c r="H51" s="128" t="s">
        <v>148</v>
      </c>
      <c r="I51" s="685">
        <f>SUM(J51:V51)</f>
        <v>0</v>
      </c>
      <c r="J51" s="685">
        <f>SUM(J24:J30)</f>
        <v>0</v>
      </c>
      <c r="K51" s="204"/>
      <c r="L51" s="204">
        <v>0</v>
      </c>
      <c r="M51" s="204">
        <v>0</v>
      </c>
      <c r="N51" s="204">
        <v>0</v>
      </c>
      <c r="O51" s="204">
        <v>0</v>
      </c>
      <c r="P51" s="204">
        <v>0</v>
      </c>
      <c r="Q51" s="204">
        <v>0</v>
      </c>
      <c r="R51" s="204">
        <v>0</v>
      </c>
      <c r="S51" s="204">
        <v>0</v>
      </c>
      <c r="T51" s="204">
        <v>0</v>
      </c>
      <c r="U51" s="204">
        <v>0</v>
      </c>
      <c r="V51" s="204">
        <v>0</v>
      </c>
    </row>
    <row r="52" spans="1:22" s="9" customFormat="1" ht="11.25" customHeight="1">
      <c r="A52" s="137" t="s">
        <v>109</v>
      </c>
      <c r="B52" s="760" t="s">
        <v>153</v>
      </c>
      <c r="C52" s="760"/>
      <c r="D52" s="760"/>
      <c r="E52" s="760"/>
      <c r="F52" s="760"/>
      <c r="G52" s="761"/>
      <c r="H52" s="128" t="s">
        <v>149</v>
      </c>
      <c r="I52" s="685">
        <f>SUM(J52:V52)</f>
        <v>0</v>
      </c>
      <c r="J52" s="685">
        <f>SUM(J34:J36)</f>
        <v>0</v>
      </c>
      <c r="K52" s="204">
        <v>0</v>
      </c>
      <c r="L52" s="204">
        <v>0</v>
      </c>
      <c r="M52" s="204">
        <v>0</v>
      </c>
      <c r="N52" s="204">
        <v>0</v>
      </c>
      <c r="O52" s="204">
        <v>0</v>
      </c>
      <c r="P52" s="204">
        <v>0</v>
      </c>
      <c r="Q52" s="204">
        <v>0</v>
      </c>
      <c r="R52" s="204">
        <v>0</v>
      </c>
      <c r="S52" s="204">
        <v>0</v>
      </c>
      <c r="T52" s="204">
        <v>0</v>
      </c>
      <c r="U52" s="204">
        <v>0</v>
      </c>
      <c r="V52" s="204">
        <v>0</v>
      </c>
    </row>
    <row r="53" spans="1:22" s="9" customFormat="1" ht="11.25" customHeight="1">
      <c r="A53" s="137" t="s">
        <v>109</v>
      </c>
      <c r="B53" s="762" t="s">
        <v>154</v>
      </c>
      <c r="C53" s="762"/>
      <c r="D53" s="762"/>
      <c r="E53" s="762"/>
      <c r="F53" s="762"/>
      <c r="G53" s="761"/>
      <c r="H53" s="128" t="s">
        <v>150</v>
      </c>
      <c r="I53" s="204">
        <f>SUM(J53:V53)</f>
        <v>0</v>
      </c>
      <c r="J53" s="204">
        <v>0</v>
      </c>
      <c r="K53" s="204">
        <v>0</v>
      </c>
      <c r="L53" s="204">
        <v>0</v>
      </c>
      <c r="M53" s="204">
        <v>0</v>
      </c>
      <c r="N53" s="204">
        <v>0</v>
      </c>
      <c r="O53" s="204">
        <v>0</v>
      </c>
      <c r="P53" s="204">
        <v>0</v>
      </c>
      <c r="Q53" s="204">
        <v>0</v>
      </c>
      <c r="R53" s="204">
        <v>0</v>
      </c>
      <c r="S53" s="204">
        <v>0</v>
      </c>
      <c r="T53" s="204">
        <v>0</v>
      </c>
      <c r="U53" s="204">
        <v>0</v>
      </c>
      <c r="V53" s="204">
        <v>0</v>
      </c>
    </row>
    <row r="54" spans="1:22" s="9" customFormat="1" ht="3" customHeight="1">
      <c r="A54" s="729"/>
      <c r="B54" s="730"/>
      <c r="C54" s="730"/>
      <c r="D54" s="730"/>
      <c r="E54" s="730"/>
      <c r="F54" s="730"/>
      <c r="G54" s="731"/>
      <c r="H54" s="301"/>
      <c r="I54" s="302"/>
      <c r="J54" s="313"/>
      <c r="K54" s="303"/>
      <c r="L54" s="304"/>
      <c r="M54" s="303"/>
      <c r="N54" s="304"/>
      <c r="O54" s="303"/>
      <c r="P54" s="304"/>
      <c r="Q54" s="305"/>
      <c r="R54" s="306"/>
      <c r="S54" s="305"/>
      <c r="T54" s="306"/>
      <c r="U54" s="314"/>
      <c r="V54" s="313"/>
    </row>
    <row r="55" spans="1:16" s="41" customFormat="1" ht="11.25" customHeight="1">
      <c r="A55" s="318"/>
      <c r="B55" s="318"/>
      <c r="C55" s="318"/>
      <c r="D55" s="286"/>
      <c r="E55" s="286"/>
      <c r="F55" s="319"/>
      <c r="G55" s="38"/>
      <c r="H55" s="320"/>
      <c r="I55" s="40"/>
      <c r="J55" s="321"/>
      <c r="K55" s="40"/>
      <c r="L55" s="321"/>
      <c r="M55" s="40"/>
      <c r="N55" s="40"/>
      <c r="O55" s="40"/>
      <c r="P55" s="40"/>
    </row>
    <row r="56" spans="1:22" s="9" customFormat="1" ht="11.25" customHeight="1">
      <c r="A56" s="296"/>
      <c r="B56" s="296"/>
      <c r="C56" s="296"/>
      <c r="D56" s="296"/>
      <c r="E56" s="296"/>
      <c r="F56" s="517"/>
      <c r="G56" s="38"/>
      <c r="H56" s="516"/>
      <c r="I56" s="292"/>
      <c r="J56" s="292"/>
      <c r="K56" s="292"/>
      <c r="L56" s="292"/>
      <c r="M56" s="292"/>
      <c r="N56" s="292"/>
      <c r="O56" s="292"/>
      <c r="P56" s="292"/>
      <c r="Q56" s="41"/>
      <c r="R56" s="41"/>
      <c r="S56" s="41"/>
      <c r="T56" s="41"/>
      <c r="U56" s="41"/>
      <c r="V56" s="41"/>
    </row>
    <row r="57" spans="1:22" ht="11.25" customHeight="1">
      <c r="A57" s="298"/>
      <c r="B57" s="298"/>
      <c r="C57" s="298"/>
      <c r="D57" s="296"/>
      <c r="E57" s="296"/>
      <c r="F57" s="517"/>
      <c r="G57" s="38"/>
      <c r="H57" s="516"/>
      <c r="I57" s="288"/>
      <c r="J57" s="288"/>
      <c r="K57" s="288"/>
      <c r="L57" s="288"/>
      <c r="M57" s="288"/>
      <c r="N57" s="288"/>
      <c r="O57" s="288"/>
      <c r="P57" s="321"/>
      <c r="Q57" s="140"/>
      <c r="R57" s="140"/>
      <c r="S57" s="140"/>
      <c r="T57" s="140"/>
      <c r="U57" s="140"/>
      <c r="V57" s="140"/>
    </row>
    <row r="58" spans="1:22" ht="11.25" customHeight="1">
      <c r="A58" s="140"/>
      <c r="B58" s="140"/>
      <c r="C58" s="140"/>
      <c r="D58" s="140"/>
      <c r="E58" s="140"/>
      <c r="F58" s="141"/>
      <c r="G58" s="142"/>
      <c r="H58" s="142"/>
      <c r="I58" s="140"/>
      <c r="J58" s="140"/>
      <c r="K58" s="140"/>
      <c r="L58" s="140"/>
      <c r="M58" s="140"/>
      <c r="N58" s="140"/>
      <c r="O58" s="140"/>
      <c r="P58" s="140"/>
      <c r="Q58" s="140"/>
      <c r="R58" s="140"/>
      <c r="S58" s="140"/>
      <c r="T58" s="140"/>
      <c r="U58" s="140"/>
      <c r="V58" s="140"/>
    </row>
  </sheetData>
  <sheetProtection/>
  <mergeCells count="38">
    <mergeCell ref="A54:G54"/>
    <mergeCell ref="A14:G14"/>
    <mergeCell ref="B51:G51"/>
    <mergeCell ref="A49:G49"/>
    <mergeCell ref="B52:G52"/>
    <mergeCell ref="A15:G15"/>
    <mergeCell ref="A29:G29"/>
    <mergeCell ref="A25:G25"/>
    <mergeCell ref="A26:G26"/>
    <mergeCell ref="A27:G27"/>
    <mergeCell ref="A28:G28"/>
    <mergeCell ref="A47:G47"/>
    <mergeCell ref="B53:G53"/>
    <mergeCell ref="A39:G39"/>
    <mergeCell ref="A45:G45"/>
    <mergeCell ref="A48:G48"/>
    <mergeCell ref="A33:G33"/>
    <mergeCell ref="A10:G10"/>
    <mergeCell ref="A11:G11"/>
    <mergeCell ref="A12:G12"/>
    <mergeCell ref="A13:G13"/>
    <mergeCell ref="A24:G24"/>
    <mergeCell ref="A50:G50"/>
    <mergeCell ref="H17:H21"/>
    <mergeCell ref="A46:G46"/>
    <mergeCell ref="A43:G43"/>
    <mergeCell ref="A44:G44"/>
    <mergeCell ref="A38:G38"/>
    <mergeCell ref="A40:G40"/>
    <mergeCell ref="A41:G41"/>
    <mergeCell ref="A42:G42"/>
    <mergeCell ref="A34:G34"/>
    <mergeCell ref="A35:G35"/>
    <mergeCell ref="A36:G36"/>
    <mergeCell ref="A37:G37"/>
    <mergeCell ref="A30:G30"/>
    <mergeCell ref="A31:G31"/>
    <mergeCell ref="A32:G32"/>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21 &amp;R&amp;7&amp;P von &amp;N</oddFooter>
  </headerFooter>
  <drawing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5:AD57"/>
  <sheetViews>
    <sheetView showGridLines="0" showZeros="0" zoomScale="115" zoomScaleNormal="115" zoomScaleSheetLayoutView="100" zoomScalePageLayoutView="0" workbookViewId="0" topLeftCell="A1">
      <selection activeCell="I15" sqref="I15"/>
    </sheetView>
  </sheetViews>
  <sheetFormatPr defaultColWidth="12.7109375" defaultRowHeight="11.25" customHeight="1"/>
  <cols>
    <col min="1" max="2" width="1.7109375" style="1" customWidth="1"/>
    <col min="3" max="3" width="8.140625" style="1" customWidth="1"/>
    <col min="4" max="5" width="3.7109375" style="1" customWidth="1"/>
    <col min="6" max="6" width="8.7109375" style="2" customWidth="1"/>
    <col min="7" max="7" width="5.7109375" style="10" customWidth="1"/>
    <col min="8" max="8" width="3.7109375" style="10" customWidth="1"/>
    <col min="9" max="10" width="8.7109375" style="1" customWidth="1"/>
    <col min="11" max="22" width="7.140625" style="1" customWidth="1"/>
    <col min="23" max="26" width="9.421875" style="1" customWidth="1"/>
    <col min="27" max="16384" width="12.7109375" style="1"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(OHNE LA)'!$A$9</f>
        <v>0</v>
      </c>
      <c r="B10" s="755"/>
      <c r="C10" s="755"/>
      <c r="D10" s="755"/>
      <c r="E10" s="755"/>
      <c r="F10" s="755"/>
      <c r="G10" s="756"/>
      <c r="H10" s="4"/>
      <c r="I10" s="8" t="s">
        <v>226</v>
      </c>
      <c r="J10" s="6"/>
      <c r="K10" s="5"/>
      <c r="L10" s="6"/>
      <c r="M10" s="6"/>
      <c r="N10" s="5"/>
      <c r="O10" s="45"/>
      <c r="P10" s="7"/>
      <c r="Q10" s="7"/>
      <c r="R10" s="7"/>
      <c r="S10" s="7"/>
    </row>
    <row r="11" spans="1:19" ht="11.25" customHeight="1">
      <c r="A11" s="757">
        <f>'kernobstsaft 20 (OHNE LA)'!$A$10</f>
        <v>0</v>
      </c>
      <c r="B11" s="758"/>
      <c r="C11" s="758"/>
      <c r="D11" s="758"/>
      <c r="E11" s="758"/>
      <c r="F11" s="758"/>
      <c r="G11" s="759"/>
      <c r="H11" s="4"/>
      <c r="J11" s="6"/>
      <c r="K11" s="5"/>
      <c r="L11" s="6"/>
      <c r="M11" s="6"/>
      <c r="N11" s="5"/>
      <c r="O11" s="45"/>
      <c r="P11" s="7"/>
      <c r="Q11" s="7"/>
      <c r="R11" s="7"/>
      <c r="S11" s="7"/>
    </row>
    <row r="12" spans="1:9" ht="11.25" customHeight="1">
      <c r="A12" s="757">
        <f>'kernobstsaft 20 (OHNE LA)'!$A$11</f>
        <v>0</v>
      </c>
      <c r="B12" s="758"/>
      <c r="C12" s="758"/>
      <c r="D12" s="758"/>
      <c r="E12" s="758"/>
      <c r="F12" s="758"/>
      <c r="G12" s="759"/>
      <c r="I12" s="11" t="s">
        <v>158</v>
      </c>
    </row>
    <row r="13" spans="1:9" ht="11.25" customHeight="1">
      <c r="A13" s="757">
        <f>'kernobstsaft 20 (OHNE LA)'!$A$12</f>
        <v>0</v>
      </c>
      <c r="B13" s="758"/>
      <c r="C13" s="758"/>
      <c r="D13" s="758"/>
      <c r="E13" s="758"/>
      <c r="F13" s="758"/>
      <c r="G13" s="759"/>
      <c r="I13" s="673" t="s">
        <v>245</v>
      </c>
    </row>
    <row r="14" spans="1:9" ht="11.25" customHeight="1">
      <c r="A14" s="757">
        <f>'kernobstsaft 20 (OHNE LA)'!$A$13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210</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151" t="s">
        <v>41</v>
      </c>
      <c r="K17" s="151"/>
      <c r="L17" s="151"/>
      <c r="M17" s="151"/>
      <c r="N17" s="151"/>
      <c r="O17" s="152"/>
      <c r="P17" s="153" t="s">
        <v>42</v>
      </c>
      <c r="Q17" s="154"/>
      <c r="R17" s="154"/>
      <c r="S17" s="154"/>
      <c r="T17" s="154"/>
      <c r="U17" s="154"/>
      <c r="V17" s="155"/>
      <c r="W17" s="9"/>
      <c r="X17" s="9"/>
      <c r="Y17" s="9"/>
      <c r="Z17" s="9"/>
    </row>
    <row r="18" spans="1:26" ht="11.25" customHeight="1">
      <c r="A18" s="156" t="s">
        <v>160</v>
      </c>
      <c r="B18" s="158"/>
      <c r="C18" s="158"/>
      <c r="D18" s="207"/>
      <c r="E18" s="207"/>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9"/>
      <c r="X18" s="9"/>
      <c r="Y18" s="9"/>
      <c r="Z18" s="9"/>
    </row>
    <row r="19" spans="1:26" ht="11.25" customHeight="1">
      <c r="A19" s="46" t="s">
        <v>163</v>
      </c>
      <c r="B19" s="157"/>
      <c r="C19" s="158"/>
      <c r="D19" s="14"/>
      <c r="E19" s="14"/>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9"/>
      <c r="X19" s="9"/>
      <c r="Y19" s="9"/>
      <c r="Z19" s="9"/>
    </row>
    <row r="20" spans="1:26" ht="11.25" customHeight="1">
      <c r="A20" s="156" t="s">
        <v>161</v>
      </c>
      <c r="B20" s="14"/>
      <c r="C20" s="14"/>
      <c r="D20" s="14"/>
      <c r="E20" s="14"/>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9"/>
      <c r="X20" s="9"/>
      <c r="Y20" s="9"/>
      <c r="Z20" s="9"/>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9"/>
      <c r="X21" s="9"/>
      <c r="Y21" s="9"/>
      <c r="Z21" s="9"/>
    </row>
    <row r="22" spans="1:22" ht="11.25" customHeight="1">
      <c r="A22" s="119"/>
      <c r="B22" s="14"/>
      <c r="C22" s="14"/>
      <c r="D22" s="14"/>
      <c r="E22" s="14"/>
      <c r="F22" s="15"/>
      <c r="G22" s="114"/>
      <c r="H22" s="114"/>
      <c r="I22" s="114">
        <v>1</v>
      </c>
      <c r="J22" s="114">
        <v>2</v>
      </c>
      <c r="K22" s="114">
        <v>3</v>
      </c>
      <c r="L22" s="114">
        <v>4</v>
      </c>
      <c r="M22" s="114">
        <v>5</v>
      </c>
      <c r="N22" s="114">
        <v>6</v>
      </c>
      <c r="O22" s="114">
        <v>7</v>
      </c>
      <c r="P22" s="114">
        <v>8</v>
      </c>
      <c r="Q22" s="114">
        <v>9</v>
      </c>
      <c r="R22" s="48">
        <v>10</v>
      </c>
      <c r="S22" s="48">
        <v>11</v>
      </c>
      <c r="T22" s="48">
        <v>18</v>
      </c>
      <c r="U22" s="48">
        <v>16</v>
      </c>
      <c r="V22" s="48">
        <v>14</v>
      </c>
    </row>
    <row r="23" spans="1:22" ht="3" customHeight="1">
      <c r="A23" s="135"/>
      <c r="B23" s="14"/>
      <c r="C23" s="14"/>
      <c r="D23" s="14"/>
      <c r="E23" s="14"/>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v>0</v>
      </c>
      <c r="K24" s="213">
        <v>0</v>
      </c>
      <c r="L24" s="213">
        <v>0</v>
      </c>
      <c r="M24" s="213">
        <v>0</v>
      </c>
      <c r="N24" s="213">
        <v>0</v>
      </c>
      <c r="O24" s="213">
        <v>0</v>
      </c>
      <c r="P24" s="213">
        <v>0</v>
      </c>
      <c r="Q24" s="213">
        <v>0</v>
      </c>
      <c r="R24" s="213">
        <v>0</v>
      </c>
      <c r="S24" s="213">
        <v>0</v>
      </c>
      <c r="T24" s="213">
        <v>0</v>
      </c>
      <c r="U24" s="213">
        <v>0</v>
      </c>
      <c r="V24" s="213">
        <v>0</v>
      </c>
    </row>
    <row r="25" spans="1:22" ht="11.25" customHeight="1">
      <c r="A25" s="751"/>
      <c r="B25" s="752"/>
      <c r="C25" s="752"/>
      <c r="D25" s="752"/>
      <c r="E25" s="752"/>
      <c r="F25" s="752"/>
      <c r="G25" s="753"/>
      <c r="H25" s="128"/>
      <c r="I25" s="224">
        <f t="shared" si="0"/>
        <v>0</v>
      </c>
      <c r="J25" s="204">
        <v>0</v>
      </c>
      <c r="K25" s="204"/>
      <c r="L25" s="204">
        <v>0</v>
      </c>
      <c r="M25" s="204">
        <v>0</v>
      </c>
      <c r="N25" s="204">
        <v>0</v>
      </c>
      <c r="O25" s="204">
        <v>0</v>
      </c>
      <c r="P25" s="300">
        <v>0</v>
      </c>
      <c r="Q25" s="315">
        <v>0</v>
      </c>
      <c r="R25" s="315">
        <v>0</v>
      </c>
      <c r="S25" s="315">
        <v>0</v>
      </c>
      <c r="T25" s="315">
        <v>0</v>
      </c>
      <c r="U25" s="213">
        <v>0</v>
      </c>
      <c r="V25" s="315">
        <v>0</v>
      </c>
    </row>
    <row r="26" spans="1:22" ht="11.25" customHeight="1">
      <c r="A26" s="751"/>
      <c r="B26" s="752"/>
      <c r="C26" s="752"/>
      <c r="D26" s="752"/>
      <c r="E26" s="752"/>
      <c r="F26" s="752"/>
      <c r="G26" s="753"/>
      <c r="H26" s="128"/>
      <c r="I26" s="224">
        <f t="shared" si="0"/>
        <v>0</v>
      </c>
      <c r="J26" s="204">
        <v>0</v>
      </c>
      <c r="K26" s="204"/>
      <c r="L26" s="204">
        <v>0</v>
      </c>
      <c r="M26" s="204">
        <v>0</v>
      </c>
      <c r="N26" s="204">
        <v>0</v>
      </c>
      <c r="O26" s="204">
        <v>0</v>
      </c>
      <c r="P26" s="204">
        <v>0</v>
      </c>
      <c r="Q26" s="204">
        <v>0</v>
      </c>
      <c r="R26" s="204">
        <v>0</v>
      </c>
      <c r="S26" s="204">
        <v>0</v>
      </c>
      <c r="T26" s="204">
        <v>0</v>
      </c>
      <c r="U26" s="204">
        <v>0</v>
      </c>
      <c r="V26" s="204">
        <v>0</v>
      </c>
    </row>
    <row r="27" spans="1:22" ht="11.25" customHeight="1">
      <c r="A27" s="751"/>
      <c r="B27" s="752"/>
      <c r="C27" s="752"/>
      <c r="D27" s="752"/>
      <c r="E27" s="752"/>
      <c r="F27" s="752"/>
      <c r="G27" s="753"/>
      <c r="H27" s="128"/>
      <c r="I27" s="224">
        <f t="shared" si="0"/>
        <v>0</v>
      </c>
      <c r="J27" s="204">
        <v>0</v>
      </c>
      <c r="K27" s="204"/>
      <c r="L27" s="204">
        <v>0</v>
      </c>
      <c r="M27" s="204">
        <v>0</v>
      </c>
      <c r="N27" s="204">
        <v>0</v>
      </c>
      <c r="O27" s="204">
        <v>0</v>
      </c>
      <c r="P27" s="300">
        <v>0</v>
      </c>
      <c r="Q27" s="315">
        <v>0</v>
      </c>
      <c r="R27" s="315">
        <v>0</v>
      </c>
      <c r="S27" s="315">
        <v>0</v>
      </c>
      <c r="T27" s="315">
        <v>0</v>
      </c>
      <c r="U27" s="213">
        <v>0</v>
      </c>
      <c r="V27" s="315">
        <v>0</v>
      </c>
    </row>
    <row r="28" spans="1:22" ht="11.25" customHeight="1">
      <c r="A28" s="751"/>
      <c r="B28" s="752"/>
      <c r="C28" s="752"/>
      <c r="D28" s="752"/>
      <c r="E28" s="752"/>
      <c r="F28" s="752"/>
      <c r="G28" s="753"/>
      <c r="H28" s="128"/>
      <c r="I28" s="224">
        <f t="shared" si="0"/>
        <v>0</v>
      </c>
      <c r="J28" s="204">
        <v>0</v>
      </c>
      <c r="K28" s="204"/>
      <c r="L28" s="204">
        <v>0</v>
      </c>
      <c r="M28" s="204">
        <v>0</v>
      </c>
      <c r="N28" s="204">
        <v>0</v>
      </c>
      <c r="O28" s="204">
        <v>0</v>
      </c>
      <c r="P28" s="300">
        <v>0</v>
      </c>
      <c r="Q28" s="315">
        <v>0</v>
      </c>
      <c r="R28" s="315">
        <v>0</v>
      </c>
      <c r="S28" s="315">
        <v>0</v>
      </c>
      <c r="T28" s="315">
        <v>0</v>
      </c>
      <c r="U28" s="213">
        <v>0</v>
      </c>
      <c r="V28" s="315">
        <v>0</v>
      </c>
    </row>
    <row r="29" spans="1:22" ht="11.25" customHeight="1">
      <c r="A29" s="751"/>
      <c r="B29" s="752"/>
      <c r="C29" s="752"/>
      <c r="D29" s="752"/>
      <c r="E29" s="752"/>
      <c r="F29" s="752"/>
      <c r="G29" s="753"/>
      <c r="H29" s="128"/>
      <c r="I29" s="224">
        <f t="shared" si="0"/>
        <v>0</v>
      </c>
      <c r="J29" s="204">
        <v>0</v>
      </c>
      <c r="K29" s="204"/>
      <c r="L29" s="204">
        <v>0</v>
      </c>
      <c r="M29" s="204">
        <v>0</v>
      </c>
      <c r="N29" s="204">
        <v>0</v>
      </c>
      <c r="O29" s="204">
        <v>0</v>
      </c>
      <c r="P29" s="204">
        <v>0</v>
      </c>
      <c r="Q29" s="204">
        <v>0</v>
      </c>
      <c r="R29" s="204">
        <v>0</v>
      </c>
      <c r="S29" s="204">
        <v>0</v>
      </c>
      <c r="T29" s="204">
        <v>0</v>
      </c>
      <c r="U29" s="204">
        <v>0</v>
      </c>
      <c r="V29" s="204">
        <v>0</v>
      </c>
    </row>
    <row r="30" spans="1:22" ht="11.25" customHeight="1">
      <c r="A30" s="751"/>
      <c r="B30" s="752"/>
      <c r="C30" s="752"/>
      <c r="D30" s="752"/>
      <c r="E30" s="752"/>
      <c r="F30" s="752"/>
      <c r="G30" s="753"/>
      <c r="H30" s="128"/>
      <c r="I30" s="224">
        <f t="shared" si="0"/>
        <v>0</v>
      </c>
      <c r="J30" s="204">
        <v>0</v>
      </c>
      <c r="K30" s="204"/>
      <c r="L30" s="204">
        <v>0</v>
      </c>
      <c r="M30" s="204">
        <v>0</v>
      </c>
      <c r="N30" s="204">
        <v>0</v>
      </c>
      <c r="O30" s="204">
        <v>0</v>
      </c>
      <c r="P30" s="204">
        <v>0</v>
      </c>
      <c r="Q30" s="204">
        <v>0</v>
      </c>
      <c r="R30" s="204">
        <v>0</v>
      </c>
      <c r="S30" s="204">
        <v>0</v>
      </c>
      <c r="T30" s="204">
        <v>0</v>
      </c>
      <c r="U30" s="204">
        <v>0</v>
      </c>
      <c r="V30" s="204">
        <v>0</v>
      </c>
    </row>
    <row r="31" spans="1:22" ht="11.25" customHeight="1">
      <c r="A31" s="751"/>
      <c r="B31" s="752"/>
      <c r="C31" s="752"/>
      <c r="D31" s="752"/>
      <c r="E31" s="752"/>
      <c r="F31" s="752"/>
      <c r="G31" s="753"/>
      <c r="H31" s="128"/>
      <c r="I31" s="224">
        <f t="shared" si="0"/>
        <v>0</v>
      </c>
      <c r="J31" s="204">
        <v>0</v>
      </c>
      <c r="K31" s="204"/>
      <c r="L31" s="204"/>
      <c r="M31" s="204"/>
      <c r="N31" s="204"/>
      <c r="O31" s="204"/>
      <c r="P31" s="204"/>
      <c r="Q31" s="204"/>
      <c r="R31" s="204"/>
      <c r="S31" s="204"/>
      <c r="T31" s="204"/>
      <c r="U31" s="316"/>
      <c r="V31" s="317"/>
    </row>
    <row r="32" spans="1:30" ht="11.25" customHeight="1">
      <c r="A32" s="751"/>
      <c r="B32" s="752"/>
      <c r="C32" s="752"/>
      <c r="D32" s="752"/>
      <c r="E32" s="752"/>
      <c r="F32" s="752"/>
      <c r="G32" s="753"/>
      <c r="H32" s="128"/>
      <c r="I32" s="224">
        <f t="shared" si="0"/>
        <v>0</v>
      </c>
      <c r="J32" s="204">
        <v>0</v>
      </c>
      <c r="K32" s="204"/>
      <c r="L32" s="204"/>
      <c r="M32" s="204"/>
      <c r="N32" s="204"/>
      <c r="O32" s="204"/>
      <c r="P32" s="204"/>
      <c r="Q32" s="204"/>
      <c r="R32" s="204"/>
      <c r="S32" s="204"/>
      <c r="T32" s="204"/>
      <c r="U32" s="316"/>
      <c r="V32" s="317"/>
      <c r="W32" s="222"/>
      <c r="X32" s="14"/>
      <c r="Y32" s="14"/>
      <c r="Z32" s="14"/>
      <c r="AA32" s="14"/>
      <c r="AB32" s="14"/>
      <c r="AC32" s="14"/>
      <c r="AD32" s="14"/>
    </row>
    <row r="33" spans="1:22" ht="11.25" customHeight="1">
      <c r="A33" s="751"/>
      <c r="B33" s="752"/>
      <c r="C33" s="752"/>
      <c r="D33" s="752"/>
      <c r="E33" s="752"/>
      <c r="F33" s="752"/>
      <c r="G33" s="753"/>
      <c r="H33" s="128"/>
      <c r="I33" s="224">
        <f t="shared" si="0"/>
        <v>0</v>
      </c>
      <c r="J33" s="204">
        <v>0</v>
      </c>
      <c r="K33" s="204"/>
      <c r="L33" s="204"/>
      <c r="M33" s="204"/>
      <c r="N33" s="204"/>
      <c r="O33" s="204"/>
      <c r="P33" s="204"/>
      <c r="Q33" s="204"/>
      <c r="R33" s="204"/>
      <c r="S33" s="204"/>
      <c r="T33" s="204"/>
      <c r="U33" s="316"/>
      <c r="V33" s="317"/>
    </row>
    <row r="34" spans="1:22" ht="11.25" customHeight="1">
      <c r="A34" s="751"/>
      <c r="B34" s="752"/>
      <c r="C34" s="752"/>
      <c r="D34" s="752"/>
      <c r="E34" s="752"/>
      <c r="F34" s="752"/>
      <c r="G34" s="753"/>
      <c r="H34" s="128"/>
      <c r="I34" s="224">
        <f t="shared" si="0"/>
        <v>0</v>
      </c>
      <c r="J34" s="204">
        <v>0</v>
      </c>
      <c r="K34" s="204"/>
      <c r="L34" s="204"/>
      <c r="M34" s="204"/>
      <c r="N34" s="204"/>
      <c r="O34" s="204"/>
      <c r="P34" s="204"/>
      <c r="Q34" s="204"/>
      <c r="R34" s="204"/>
      <c r="S34" s="204"/>
      <c r="T34" s="204"/>
      <c r="U34" s="316"/>
      <c r="V34" s="317"/>
    </row>
    <row r="35" spans="1:22" ht="11.25" customHeight="1">
      <c r="A35" s="751"/>
      <c r="B35" s="752"/>
      <c r="C35" s="752"/>
      <c r="D35" s="752"/>
      <c r="E35" s="752"/>
      <c r="F35" s="752"/>
      <c r="G35" s="753"/>
      <c r="H35" s="324"/>
      <c r="I35" s="224">
        <f t="shared" si="0"/>
        <v>0</v>
      </c>
      <c r="J35" s="204">
        <v>0</v>
      </c>
      <c r="K35" s="204"/>
      <c r="L35" s="204"/>
      <c r="M35" s="204"/>
      <c r="N35" s="204"/>
      <c r="O35" s="204"/>
      <c r="P35" s="204"/>
      <c r="Q35" s="204"/>
      <c r="R35" s="204"/>
      <c r="S35" s="204"/>
      <c r="T35" s="204"/>
      <c r="U35" s="204"/>
      <c r="V35" s="204"/>
    </row>
    <row r="36" spans="1:22" ht="11.25" customHeight="1">
      <c r="A36" s="751"/>
      <c r="B36" s="752"/>
      <c r="C36" s="752"/>
      <c r="D36" s="752"/>
      <c r="E36" s="752"/>
      <c r="F36" s="752"/>
      <c r="G36" s="753"/>
      <c r="H36" s="128"/>
      <c r="I36" s="224">
        <f t="shared" si="0"/>
        <v>0</v>
      </c>
      <c r="J36" s="204">
        <v>0</v>
      </c>
      <c r="K36" s="204"/>
      <c r="L36" s="204"/>
      <c r="M36" s="204"/>
      <c r="N36" s="204"/>
      <c r="O36" s="204"/>
      <c r="P36" s="204"/>
      <c r="Q36" s="204"/>
      <c r="R36" s="204"/>
      <c r="S36" s="204"/>
      <c r="T36" s="204"/>
      <c r="U36" s="204"/>
      <c r="V36" s="204"/>
    </row>
    <row r="37" spans="1:22" ht="11.25" customHeight="1">
      <c r="A37" s="751"/>
      <c r="B37" s="752"/>
      <c r="C37" s="752"/>
      <c r="D37" s="752"/>
      <c r="E37" s="752"/>
      <c r="F37" s="752"/>
      <c r="G37" s="753"/>
      <c r="H37" s="324"/>
      <c r="I37" s="224">
        <f t="shared" si="0"/>
        <v>0</v>
      </c>
      <c r="J37" s="204">
        <v>0</v>
      </c>
      <c r="K37" s="204"/>
      <c r="L37" s="204"/>
      <c r="M37" s="204"/>
      <c r="N37" s="204"/>
      <c r="O37" s="204"/>
      <c r="P37" s="204"/>
      <c r="Q37" s="204"/>
      <c r="R37" s="204"/>
      <c r="S37" s="204"/>
      <c r="T37" s="204"/>
      <c r="U37" s="204"/>
      <c r="V37" s="204"/>
    </row>
    <row r="38" spans="1:22" ht="11.25" customHeight="1">
      <c r="A38" s="751"/>
      <c r="B38" s="752"/>
      <c r="C38" s="752"/>
      <c r="D38" s="752"/>
      <c r="E38" s="752"/>
      <c r="F38" s="752"/>
      <c r="G38" s="753"/>
      <c r="H38" s="324"/>
      <c r="I38" s="224">
        <f t="shared" si="0"/>
        <v>0</v>
      </c>
      <c r="J38" s="204">
        <v>0</v>
      </c>
      <c r="K38" s="204"/>
      <c r="L38" s="204"/>
      <c r="M38" s="204"/>
      <c r="N38" s="204"/>
      <c r="O38" s="204"/>
      <c r="P38" s="204"/>
      <c r="Q38" s="204"/>
      <c r="R38" s="204"/>
      <c r="S38" s="204"/>
      <c r="T38" s="204"/>
      <c r="U38" s="204"/>
      <c r="V38" s="204"/>
    </row>
    <row r="39" spans="1:22" ht="11.25" customHeight="1">
      <c r="A39" s="751"/>
      <c r="B39" s="752"/>
      <c r="C39" s="752"/>
      <c r="D39" s="752"/>
      <c r="E39" s="752"/>
      <c r="F39" s="752"/>
      <c r="G39" s="753"/>
      <c r="H39" s="324"/>
      <c r="I39" s="224">
        <f t="shared" si="0"/>
        <v>0</v>
      </c>
      <c r="J39" s="204"/>
      <c r="K39" s="204"/>
      <c r="L39" s="204"/>
      <c r="M39" s="204"/>
      <c r="N39" s="204"/>
      <c r="O39" s="204"/>
      <c r="P39" s="204"/>
      <c r="Q39" s="204"/>
      <c r="R39" s="204"/>
      <c r="S39" s="204"/>
      <c r="T39" s="204"/>
      <c r="U39" s="204"/>
      <c r="V39" s="204"/>
    </row>
    <row r="40" spans="1:22" ht="11.25" customHeight="1">
      <c r="A40" s="751"/>
      <c r="B40" s="752"/>
      <c r="C40" s="752"/>
      <c r="D40" s="752"/>
      <c r="E40" s="752"/>
      <c r="F40" s="752"/>
      <c r="G40" s="753"/>
      <c r="H40" s="324"/>
      <c r="I40" s="224">
        <f t="shared" si="0"/>
        <v>0</v>
      </c>
      <c r="J40" s="204"/>
      <c r="K40" s="204"/>
      <c r="L40" s="204"/>
      <c r="M40" s="204"/>
      <c r="N40" s="204"/>
      <c r="O40" s="204"/>
      <c r="P40" s="204"/>
      <c r="Q40" s="204"/>
      <c r="R40" s="204"/>
      <c r="S40" s="204"/>
      <c r="T40" s="204"/>
      <c r="U40" s="204"/>
      <c r="V40" s="204"/>
    </row>
    <row r="41" spans="1:22" ht="11.25" customHeight="1">
      <c r="A41" s="751"/>
      <c r="B41" s="752"/>
      <c r="C41" s="752"/>
      <c r="D41" s="752"/>
      <c r="E41" s="752"/>
      <c r="F41" s="752"/>
      <c r="G41" s="753"/>
      <c r="H41" s="324"/>
      <c r="I41" s="224">
        <f t="shared" si="0"/>
        <v>0</v>
      </c>
      <c r="J41" s="204"/>
      <c r="K41" s="204"/>
      <c r="L41" s="204"/>
      <c r="M41" s="204"/>
      <c r="N41" s="204"/>
      <c r="O41" s="204"/>
      <c r="P41" s="204"/>
      <c r="Q41" s="204"/>
      <c r="R41" s="204"/>
      <c r="S41" s="204"/>
      <c r="T41" s="204"/>
      <c r="U41" s="204"/>
      <c r="V41" s="204"/>
    </row>
    <row r="42" spans="1:22" ht="11.25" customHeight="1">
      <c r="A42" s="751"/>
      <c r="B42" s="752"/>
      <c r="C42" s="752"/>
      <c r="D42" s="752"/>
      <c r="E42" s="752"/>
      <c r="F42" s="752"/>
      <c r="G42" s="753"/>
      <c r="H42" s="324"/>
      <c r="I42" s="224">
        <f t="shared" si="0"/>
        <v>0</v>
      </c>
      <c r="J42" s="204"/>
      <c r="K42" s="204"/>
      <c r="L42" s="204"/>
      <c r="M42" s="204"/>
      <c r="N42" s="204"/>
      <c r="O42" s="204"/>
      <c r="P42" s="204"/>
      <c r="Q42" s="204"/>
      <c r="R42" s="204"/>
      <c r="S42" s="204"/>
      <c r="T42" s="204"/>
      <c r="U42" s="316"/>
      <c r="V42" s="317"/>
    </row>
    <row r="43" spans="1:22" ht="11.25" customHeight="1">
      <c r="A43" s="751"/>
      <c r="B43" s="752"/>
      <c r="C43" s="752"/>
      <c r="D43" s="752"/>
      <c r="E43" s="752"/>
      <c r="F43" s="752"/>
      <c r="G43" s="753"/>
      <c r="H43" s="324"/>
      <c r="I43" s="224">
        <f t="shared" si="0"/>
        <v>0</v>
      </c>
      <c r="J43" s="204"/>
      <c r="K43" s="204"/>
      <c r="L43" s="204"/>
      <c r="M43" s="204"/>
      <c r="N43" s="204"/>
      <c r="O43" s="204"/>
      <c r="P43" s="204"/>
      <c r="Q43" s="204"/>
      <c r="R43" s="204"/>
      <c r="S43" s="204"/>
      <c r="T43" s="204"/>
      <c r="U43" s="316"/>
      <c r="V43" s="317"/>
    </row>
    <row r="44" spans="1:22" ht="11.25" customHeight="1">
      <c r="A44" s="751"/>
      <c r="B44" s="752"/>
      <c r="C44" s="752"/>
      <c r="D44" s="752"/>
      <c r="E44" s="752"/>
      <c r="F44" s="752"/>
      <c r="G44" s="753"/>
      <c r="H44" s="324"/>
      <c r="I44" s="224">
        <f t="shared" si="0"/>
        <v>0</v>
      </c>
      <c r="J44" s="204"/>
      <c r="K44" s="204"/>
      <c r="L44" s="204"/>
      <c r="M44" s="204"/>
      <c r="N44" s="204"/>
      <c r="O44" s="204"/>
      <c r="P44" s="204"/>
      <c r="Q44" s="204"/>
      <c r="R44" s="204"/>
      <c r="S44" s="204"/>
      <c r="T44" s="204"/>
      <c r="U44" s="316"/>
      <c r="V44" s="317"/>
    </row>
    <row r="45" spans="1:22" ht="11.25" customHeight="1">
      <c r="A45" s="751"/>
      <c r="B45" s="752"/>
      <c r="C45" s="752"/>
      <c r="D45" s="752"/>
      <c r="E45" s="752"/>
      <c r="F45" s="752"/>
      <c r="G45" s="753"/>
      <c r="H45" s="324"/>
      <c r="I45" s="224">
        <f t="shared" si="0"/>
        <v>0</v>
      </c>
      <c r="J45" s="204"/>
      <c r="K45" s="204"/>
      <c r="L45" s="204"/>
      <c r="M45" s="204"/>
      <c r="N45" s="204"/>
      <c r="O45" s="204"/>
      <c r="P45" s="204"/>
      <c r="Q45" s="204"/>
      <c r="R45" s="204"/>
      <c r="S45" s="204"/>
      <c r="T45" s="204"/>
      <c r="U45" s="316"/>
      <c r="V45" s="317"/>
    </row>
    <row r="46" spans="1:22" ht="11.25" customHeight="1">
      <c r="A46" s="751"/>
      <c r="B46" s="752"/>
      <c r="C46" s="752"/>
      <c r="D46" s="752"/>
      <c r="E46" s="752"/>
      <c r="F46" s="752"/>
      <c r="G46" s="753"/>
      <c r="H46" s="128"/>
      <c r="I46" s="224">
        <f t="shared" si="0"/>
        <v>0</v>
      </c>
      <c r="J46" s="204"/>
      <c r="K46" s="204"/>
      <c r="L46" s="204"/>
      <c r="M46" s="204"/>
      <c r="N46" s="204"/>
      <c r="O46" s="204"/>
      <c r="P46" s="204"/>
      <c r="Q46" s="204"/>
      <c r="R46" s="204"/>
      <c r="S46" s="204"/>
      <c r="T46" s="204"/>
      <c r="U46" s="316"/>
      <c r="V46" s="317"/>
    </row>
    <row r="47" spans="1:22" ht="11.25" customHeight="1">
      <c r="A47" s="751"/>
      <c r="B47" s="752"/>
      <c r="C47" s="752"/>
      <c r="D47" s="752"/>
      <c r="E47" s="752"/>
      <c r="F47" s="752"/>
      <c r="G47" s="753"/>
      <c r="H47" s="128"/>
      <c r="I47" s="224">
        <f t="shared" si="0"/>
        <v>0</v>
      </c>
      <c r="J47" s="204"/>
      <c r="K47" s="204"/>
      <c r="L47" s="204"/>
      <c r="M47" s="204"/>
      <c r="N47" s="204"/>
      <c r="O47" s="204"/>
      <c r="P47" s="204"/>
      <c r="Q47" s="204"/>
      <c r="R47" s="204"/>
      <c r="S47" s="204"/>
      <c r="T47" s="204"/>
      <c r="U47" s="316"/>
      <c r="V47" s="317"/>
    </row>
    <row r="48" spans="1:22" ht="11.25" customHeight="1">
      <c r="A48" s="751"/>
      <c r="B48" s="752"/>
      <c r="C48" s="752"/>
      <c r="D48" s="752"/>
      <c r="E48" s="752"/>
      <c r="F48" s="752"/>
      <c r="G48" s="753"/>
      <c r="H48" s="128"/>
      <c r="I48" s="224">
        <f t="shared" si="0"/>
        <v>0</v>
      </c>
      <c r="J48" s="204"/>
      <c r="K48" s="204"/>
      <c r="L48" s="204"/>
      <c r="M48" s="204"/>
      <c r="N48" s="204"/>
      <c r="O48" s="204"/>
      <c r="P48" s="204"/>
      <c r="Q48" s="204"/>
      <c r="R48" s="204"/>
      <c r="S48" s="204"/>
      <c r="T48" s="204"/>
      <c r="U48" s="316"/>
      <c r="V48" s="317"/>
    </row>
    <row r="49" spans="1:22" ht="11.25" customHeight="1">
      <c r="A49" s="751"/>
      <c r="B49" s="752"/>
      <c r="C49" s="752"/>
      <c r="D49" s="752"/>
      <c r="E49" s="752"/>
      <c r="F49" s="752"/>
      <c r="G49" s="753"/>
      <c r="H49" s="128"/>
      <c r="I49" s="224">
        <f t="shared" si="0"/>
        <v>0</v>
      </c>
      <c r="J49" s="204"/>
      <c r="K49" s="204"/>
      <c r="L49" s="204"/>
      <c r="M49" s="204"/>
      <c r="N49" s="204"/>
      <c r="O49" s="204"/>
      <c r="P49" s="204"/>
      <c r="Q49" s="204"/>
      <c r="R49" s="204"/>
      <c r="S49" s="204"/>
      <c r="T49" s="204"/>
      <c r="U49" s="316"/>
      <c r="V49" s="317"/>
    </row>
    <row r="50" spans="1:22" ht="3" customHeight="1">
      <c r="A50" s="702"/>
      <c r="B50" s="703"/>
      <c r="C50" s="703"/>
      <c r="D50" s="703"/>
      <c r="E50" s="703"/>
      <c r="F50" s="703"/>
      <c r="G50" s="704"/>
      <c r="H50" s="125"/>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125"/>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125"/>
      <c r="I52" s="503">
        <f>SUM(J52:V52)</f>
        <v>0</v>
      </c>
      <c r="J52" s="503">
        <f aca="true" t="shared" si="1" ref="J52:V52">SUM(J24:J49)</f>
        <v>0</v>
      </c>
      <c r="K52" s="503">
        <f t="shared" si="1"/>
        <v>0</v>
      </c>
      <c r="L52" s="503">
        <f t="shared" si="1"/>
        <v>0</v>
      </c>
      <c r="M52" s="503">
        <f t="shared" si="1"/>
        <v>0</v>
      </c>
      <c r="N52" s="503">
        <f t="shared" si="1"/>
        <v>0</v>
      </c>
      <c r="O52" s="503">
        <f t="shared" si="1"/>
        <v>0</v>
      </c>
      <c r="P52" s="503">
        <f t="shared" si="1"/>
        <v>0</v>
      </c>
      <c r="Q52" s="503">
        <f t="shared" si="1"/>
        <v>0</v>
      </c>
      <c r="R52" s="503">
        <f t="shared" si="1"/>
        <v>0</v>
      </c>
      <c r="S52" s="503">
        <f t="shared" si="1"/>
        <v>0</v>
      </c>
      <c r="T52" s="503">
        <f t="shared" si="1"/>
        <v>0</v>
      </c>
      <c r="U52" s="503">
        <f t="shared" si="1"/>
        <v>0</v>
      </c>
      <c r="V52" s="503">
        <f t="shared" si="1"/>
        <v>0</v>
      </c>
    </row>
    <row r="53" spans="1:22" s="9"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9"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51:G51"/>
    <mergeCell ref="A43:G43"/>
    <mergeCell ref="A49:G49"/>
    <mergeCell ref="A52:G52"/>
    <mergeCell ref="H17:H21"/>
    <mergeCell ref="A50:G50"/>
    <mergeCell ref="A47:G47"/>
    <mergeCell ref="A48:G48"/>
    <mergeCell ref="A42:G42"/>
    <mergeCell ref="A44:G44"/>
    <mergeCell ref="A41:G41"/>
    <mergeCell ref="A39:G39"/>
    <mergeCell ref="A40:G40"/>
    <mergeCell ref="A53:G53"/>
    <mergeCell ref="A14:G14"/>
    <mergeCell ref="A15:G15"/>
    <mergeCell ref="A24:G24"/>
    <mergeCell ref="A25:G25"/>
    <mergeCell ref="A26:G26"/>
    <mergeCell ref="A27:G27"/>
    <mergeCell ref="A28:G28"/>
    <mergeCell ref="A29:G29"/>
    <mergeCell ref="A36:G36"/>
    <mergeCell ref="A45:G45"/>
    <mergeCell ref="A46:G46"/>
    <mergeCell ref="A34:G34"/>
    <mergeCell ref="A35:G35"/>
    <mergeCell ref="A37:G37"/>
    <mergeCell ref="A30:G30"/>
    <mergeCell ref="A10:G10"/>
    <mergeCell ref="A11:G11"/>
    <mergeCell ref="A12:G12"/>
    <mergeCell ref="A13:G13"/>
    <mergeCell ref="A38:G38"/>
    <mergeCell ref="A31:G31"/>
    <mergeCell ref="A32:G32"/>
    <mergeCell ref="A33:G33"/>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22.1  &amp;R&amp;7&amp;P von &amp;N</oddFooter>
  </headerFooter>
  <drawing r:id="rId1"/>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5:AD57"/>
  <sheetViews>
    <sheetView showGridLines="0" showZeros="0" zoomScale="115" zoomScaleNormal="115" zoomScaleSheetLayoutView="100" zoomScalePageLayoutView="0" workbookViewId="0" topLeftCell="A1">
      <selection activeCell="I15" sqref="I15"/>
    </sheetView>
  </sheetViews>
  <sheetFormatPr defaultColWidth="12.7109375" defaultRowHeight="11.25" customHeight="1"/>
  <cols>
    <col min="1" max="2" width="1.7109375" style="672" customWidth="1"/>
    <col min="3" max="3" width="8.140625" style="672" customWidth="1"/>
    <col min="4" max="5" width="3.7109375" style="672" customWidth="1"/>
    <col min="6" max="6" width="8.7109375" style="2" customWidth="1"/>
    <col min="7" max="7" width="5.7109375" style="10" customWidth="1"/>
    <col min="8" max="8" width="3.7109375" style="10" customWidth="1"/>
    <col min="9" max="10" width="8.7109375" style="672" customWidth="1"/>
    <col min="11" max="22" width="7.140625" style="672" customWidth="1"/>
    <col min="23" max="26" width="9.421875" style="672" customWidth="1"/>
    <col min="27" max="16384" width="12.7109375" style="672"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(NUR LA)'!A9:E9</f>
        <v>0</v>
      </c>
      <c r="B10" s="755"/>
      <c r="C10" s="755"/>
      <c r="D10" s="755"/>
      <c r="E10" s="755"/>
      <c r="F10" s="755"/>
      <c r="G10" s="756"/>
      <c r="H10" s="4"/>
      <c r="I10" s="8" t="s">
        <v>229</v>
      </c>
      <c r="J10" s="6"/>
      <c r="K10" s="5"/>
      <c r="L10" s="6"/>
      <c r="M10" s="6"/>
      <c r="N10" s="5"/>
      <c r="O10" s="45"/>
      <c r="P10" s="7"/>
      <c r="Q10" s="7"/>
      <c r="R10" s="7"/>
      <c r="S10" s="7"/>
    </row>
    <row r="11" spans="1:19" ht="11.25" customHeight="1">
      <c r="A11" s="757">
        <f>'kernobstsaft 20 (NUR LA)'!A10:E10</f>
        <v>0</v>
      </c>
      <c r="B11" s="758"/>
      <c r="C11" s="758"/>
      <c r="D11" s="758"/>
      <c r="E11" s="758"/>
      <c r="F11" s="758"/>
      <c r="G11" s="759"/>
      <c r="H11" s="4"/>
      <c r="J11" s="6"/>
      <c r="K11" s="5"/>
      <c r="L11" s="6"/>
      <c r="M11" s="6"/>
      <c r="N11" s="5"/>
      <c r="O11" s="45"/>
      <c r="P11" s="7"/>
      <c r="Q11" s="7"/>
      <c r="R11" s="7"/>
      <c r="S11" s="7"/>
    </row>
    <row r="12" spans="1:9" ht="11.25" customHeight="1">
      <c r="A12" s="757">
        <f>'kernobstsaft 20 (NUR LA)'!A11:E11</f>
        <v>0</v>
      </c>
      <c r="B12" s="758"/>
      <c r="C12" s="758"/>
      <c r="D12" s="758"/>
      <c r="E12" s="758"/>
      <c r="F12" s="758"/>
      <c r="G12" s="759"/>
      <c r="I12" s="11" t="s">
        <v>158</v>
      </c>
    </row>
    <row r="13" spans="1:9" ht="11.25" customHeight="1">
      <c r="A13" s="757">
        <f>'kernobstsaft 20 (NUR LA)'!A12:E12</f>
        <v>0</v>
      </c>
      <c r="B13" s="758"/>
      <c r="C13" s="758"/>
      <c r="D13" s="758"/>
      <c r="E13" s="758"/>
      <c r="F13" s="758"/>
      <c r="G13" s="759"/>
      <c r="I13" s="673" t="s">
        <v>234</v>
      </c>
    </row>
    <row r="14" spans="1:9" ht="11.25" customHeight="1">
      <c r="A14" s="757">
        <f>'kernobstsaft 20 (NUR LA)'!A13:E13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210</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667" t="s">
        <v>41</v>
      </c>
      <c r="K17" s="667"/>
      <c r="L17" s="667"/>
      <c r="M17" s="667"/>
      <c r="N17" s="667"/>
      <c r="O17" s="152"/>
      <c r="P17" s="153" t="s">
        <v>42</v>
      </c>
      <c r="Q17" s="154"/>
      <c r="R17" s="154"/>
      <c r="S17" s="154"/>
      <c r="T17" s="154"/>
      <c r="U17" s="154"/>
      <c r="V17" s="155"/>
      <c r="W17" s="650"/>
      <c r="X17" s="650"/>
      <c r="Y17" s="650"/>
      <c r="Z17" s="650"/>
    </row>
    <row r="18" spans="1:26" ht="11.25" customHeight="1">
      <c r="A18" s="156" t="s">
        <v>160</v>
      </c>
      <c r="B18" s="158"/>
      <c r="C18" s="158"/>
      <c r="D18" s="645"/>
      <c r="E18" s="645"/>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650"/>
      <c r="X18" s="650"/>
      <c r="Y18" s="650"/>
      <c r="Z18" s="650"/>
    </row>
    <row r="19" spans="1:26" ht="11.25" customHeight="1">
      <c r="A19" s="46" t="s">
        <v>163</v>
      </c>
      <c r="B19" s="157"/>
      <c r="C19" s="158"/>
      <c r="D19" s="646"/>
      <c r="E19" s="646"/>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650"/>
      <c r="X19" s="650"/>
      <c r="Y19" s="650"/>
      <c r="Z19" s="650"/>
    </row>
    <row r="20" spans="1:26" ht="11.25" customHeight="1">
      <c r="A20" s="156" t="s">
        <v>161</v>
      </c>
      <c r="B20" s="646"/>
      <c r="C20" s="646"/>
      <c r="D20" s="646"/>
      <c r="E20" s="646"/>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650"/>
      <c r="X20" s="650"/>
      <c r="Y20" s="650"/>
      <c r="Z20" s="650"/>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650"/>
      <c r="X21" s="650"/>
      <c r="Y21" s="650"/>
      <c r="Z21" s="650"/>
    </row>
    <row r="22" spans="1:22" ht="11.25" customHeight="1">
      <c r="A22" s="119"/>
      <c r="B22" s="646"/>
      <c r="C22" s="646"/>
      <c r="D22" s="646"/>
      <c r="E22" s="646"/>
      <c r="F22" s="15"/>
      <c r="G22" s="670"/>
      <c r="H22" s="670"/>
      <c r="I22" s="670">
        <v>1</v>
      </c>
      <c r="J22" s="670">
        <v>2</v>
      </c>
      <c r="K22" s="670">
        <v>3</v>
      </c>
      <c r="L22" s="670">
        <v>4</v>
      </c>
      <c r="M22" s="670">
        <v>5</v>
      </c>
      <c r="N22" s="670">
        <v>6</v>
      </c>
      <c r="O22" s="670">
        <v>7</v>
      </c>
      <c r="P22" s="670">
        <v>8</v>
      </c>
      <c r="Q22" s="670">
        <v>9</v>
      </c>
      <c r="R22" s="48">
        <v>10</v>
      </c>
      <c r="S22" s="48">
        <v>11</v>
      </c>
      <c r="T22" s="48">
        <v>18</v>
      </c>
      <c r="U22" s="48">
        <v>16</v>
      </c>
      <c r="V22" s="48">
        <v>14</v>
      </c>
    </row>
    <row r="23" spans="1:22" ht="3" customHeight="1">
      <c r="A23" s="647"/>
      <c r="B23" s="646"/>
      <c r="C23" s="646"/>
      <c r="D23" s="646"/>
      <c r="E23" s="646"/>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v>0</v>
      </c>
      <c r="K24" s="213">
        <v>0</v>
      </c>
      <c r="L24" s="213">
        <v>0</v>
      </c>
      <c r="M24" s="213">
        <v>0</v>
      </c>
      <c r="N24" s="213">
        <v>0</v>
      </c>
      <c r="O24" s="213">
        <v>0</v>
      </c>
      <c r="P24" s="213">
        <v>0</v>
      </c>
      <c r="Q24" s="213">
        <v>0</v>
      </c>
      <c r="R24" s="213">
        <v>0</v>
      </c>
      <c r="S24" s="213">
        <v>0</v>
      </c>
      <c r="T24" s="213">
        <v>0</v>
      </c>
      <c r="U24" s="213">
        <v>0</v>
      </c>
      <c r="V24" s="213">
        <v>0</v>
      </c>
    </row>
    <row r="25" spans="1:22" ht="11.25" customHeight="1">
      <c r="A25" s="751"/>
      <c r="B25" s="752"/>
      <c r="C25" s="752"/>
      <c r="D25" s="752"/>
      <c r="E25" s="752"/>
      <c r="F25" s="752"/>
      <c r="G25" s="753"/>
      <c r="H25" s="128"/>
      <c r="I25" s="224">
        <f t="shared" si="0"/>
        <v>0</v>
      </c>
      <c r="J25" s="204"/>
      <c r="K25" s="204"/>
      <c r="L25" s="204">
        <v>0</v>
      </c>
      <c r="M25" s="204">
        <v>0</v>
      </c>
      <c r="N25" s="204">
        <v>0</v>
      </c>
      <c r="O25" s="204">
        <v>0</v>
      </c>
      <c r="P25" s="300">
        <v>0</v>
      </c>
      <c r="Q25" s="315">
        <v>0</v>
      </c>
      <c r="R25" s="315">
        <v>0</v>
      </c>
      <c r="S25" s="315">
        <v>0</v>
      </c>
      <c r="T25" s="315">
        <v>0</v>
      </c>
      <c r="U25" s="213">
        <v>0</v>
      </c>
      <c r="V25" s="315">
        <v>0</v>
      </c>
    </row>
    <row r="26" spans="1:22" ht="11.25" customHeight="1">
      <c r="A26" s="751"/>
      <c r="B26" s="752"/>
      <c r="C26" s="752"/>
      <c r="D26" s="752"/>
      <c r="E26" s="752"/>
      <c r="F26" s="752"/>
      <c r="G26" s="753"/>
      <c r="H26" s="128"/>
      <c r="I26" s="224">
        <f t="shared" si="0"/>
        <v>0</v>
      </c>
      <c r="J26" s="204"/>
      <c r="K26" s="204"/>
      <c r="L26" s="204">
        <v>0</v>
      </c>
      <c r="M26" s="204">
        <v>0</v>
      </c>
      <c r="N26" s="204">
        <v>0</v>
      </c>
      <c r="O26" s="204">
        <v>0</v>
      </c>
      <c r="P26" s="204">
        <v>0</v>
      </c>
      <c r="Q26" s="204">
        <v>0</v>
      </c>
      <c r="R26" s="204">
        <v>0</v>
      </c>
      <c r="S26" s="204">
        <v>0</v>
      </c>
      <c r="T26" s="204">
        <v>0</v>
      </c>
      <c r="U26" s="204">
        <v>0</v>
      </c>
      <c r="V26" s="204">
        <v>0</v>
      </c>
    </row>
    <row r="27" spans="1:22" ht="11.25" customHeight="1">
      <c r="A27" s="751"/>
      <c r="B27" s="752"/>
      <c r="C27" s="752"/>
      <c r="D27" s="752"/>
      <c r="E27" s="752"/>
      <c r="F27" s="752"/>
      <c r="G27" s="753"/>
      <c r="H27" s="128"/>
      <c r="I27" s="224">
        <f t="shared" si="0"/>
        <v>0</v>
      </c>
      <c r="J27" s="204"/>
      <c r="K27" s="204"/>
      <c r="L27" s="204">
        <v>0</v>
      </c>
      <c r="M27" s="204">
        <v>0</v>
      </c>
      <c r="N27" s="204">
        <v>0</v>
      </c>
      <c r="O27" s="204">
        <v>0</v>
      </c>
      <c r="P27" s="300">
        <v>0</v>
      </c>
      <c r="Q27" s="315">
        <v>0</v>
      </c>
      <c r="R27" s="315">
        <v>0</v>
      </c>
      <c r="S27" s="315">
        <v>0</v>
      </c>
      <c r="T27" s="315">
        <v>0</v>
      </c>
      <c r="U27" s="213">
        <v>0</v>
      </c>
      <c r="V27" s="315">
        <v>0</v>
      </c>
    </row>
    <row r="28" spans="1:22" ht="11.25" customHeight="1">
      <c r="A28" s="751"/>
      <c r="B28" s="752"/>
      <c r="C28" s="752"/>
      <c r="D28" s="752"/>
      <c r="E28" s="752"/>
      <c r="F28" s="752"/>
      <c r="G28" s="753"/>
      <c r="H28" s="128"/>
      <c r="I28" s="224">
        <f t="shared" si="0"/>
        <v>0</v>
      </c>
      <c r="J28" s="204">
        <v>0</v>
      </c>
      <c r="K28" s="204"/>
      <c r="L28" s="204">
        <v>0</v>
      </c>
      <c r="M28" s="204">
        <v>0</v>
      </c>
      <c r="N28" s="204">
        <v>0</v>
      </c>
      <c r="O28" s="204">
        <v>0</v>
      </c>
      <c r="P28" s="300">
        <v>0</v>
      </c>
      <c r="Q28" s="315">
        <v>0</v>
      </c>
      <c r="R28" s="315">
        <v>0</v>
      </c>
      <c r="S28" s="315">
        <v>0</v>
      </c>
      <c r="T28" s="315">
        <v>0</v>
      </c>
      <c r="U28" s="213">
        <v>0</v>
      </c>
      <c r="V28" s="315">
        <v>0</v>
      </c>
    </row>
    <row r="29" spans="1:22" ht="11.25" customHeight="1">
      <c r="A29" s="751"/>
      <c r="B29" s="752"/>
      <c r="C29" s="752"/>
      <c r="D29" s="752"/>
      <c r="E29" s="752"/>
      <c r="F29" s="752"/>
      <c r="G29" s="753"/>
      <c r="H29" s="128"/>
      <c r="I29" s="224">
        <f t="shared" si="0"/>
        <v>0</v>
      </c>
      <c r="J29" s="204">
        <v>0</v>
      </c>
      <c r="K29" s="204"/>
      <c r="L29" s="204">
        <v>0</v>
      </c>
      <c r="M29" s="204">
        <v>0</v>
      </c>
      <c r="N29" s="204">
        <v>0</v>
      </c>
      <c r="O29" s="204">
        <v>0</v>
      </c>
      <c r="P29" s="204">
        <v>0</v>
      </c>
      <c r="Q29" s="204">
        <v>0</v>
      </c>
      <c r="R29" s="204">
        <v>0</v>
      </c>
      <c r="S29" s="204">
        <v>0</v>
      </c>
      <c r="T29" s="204">
        <v>0</v>
      </c>
      <c r="U29" s="204">
        <v>0</v>
      </c>
      <c r="V29" s="204">
        <v>0</v>
      </c>
    </row>
    <row r="30" spans="1:22" ht="11.25" customHeight="1">
      <c r="A30" s="751"/>
      <c r="B30" s="752"/>
      <c r="C30" s="752"/>
      <c r="D30" s="752"/>
      <c r="E30" s="752"/>
      <c r="F30" s="752"/>
      <c r="G30" s="753"/>
      <c r="H30" s="128"/>
      <c r="I30" s="224">
        <f t="shared" si="0"/>
        <v>0</v>
      </c>
      <c r="J30" s="204">
        <v>0</v>
      </c>
      <c r="K30" s="204"/>
      <c r="L30" s="204">
        <v>0</v>
      </c>
      <c r="M30" s="204">
        <v>0</v>
      </c>
      <c r="N30" s="204">
        <v>0</v>
      </c>
      <c r="O30" s="204">
        <v>0</v>
      </c>
      <c r="P30" s="204">
        <v>0</v>
      </c>
      <c r="Q30" s="204">
        <v>0</v>
      </c>
      <c r="R30" s="204">
        <v>0</v>
      </c>
      <c r="S30" s="204">
        <v>0</v>
      </c>
      <c r="T30" s="204">
        <v>0</v>
      </c>
      <c r="U30" s="204">
        <v>0</v>
      </c>
      <c r="V30" s="204">
        <v>0</v>
      </c>
    </row>
    <row r="31" spans="1:22" ht="11.25" customHeight="1">
      <c r="A31" s="751"/>
      <c r="B31" s="752"/>
      <c r="C31" s="752"/>
      <c r="D31" s="752"/>
      <c r="E31" s="752"/>
      <c r="F31" s="752"/>
      <c r="G31" s="753"/>
      <c r="H31" s="128"/>
      <c r="I31" s="224">
        <f t="shared" si="0"/>
        <v>0</v>
      </c>
      <c r="J31" s="204">
        <v>0</v>
      </c>
      <c r="K31" s="204"/>
      <c r="L31" s="204"/>
      <c r="M31" s="204"/>
      <c r="N31" s="204"/>
      <c r="O31" s="204"/>
      <c r="P31" s="204"/>
      <c r="Q31" s="204"/>
      <c r="R31" s="204"/>
      <c r="S31" s="204"/>
      <c r="T31" s="204"/>
      <c r="U31" s="316"/>
      <c r="V31" s="317"/>
    </row>
    <row r="32" spans="1:30" ht="11.25" customHeight="1">
      <c r="A32" s="751"/>
      <c r="B32" s="752"/>
      <c r="C32" s="752"/>
      <c r="D32" s="752"/>
      <c r="E32" s="752"/>
      <c r="F32" s="752"/>
      <c r="G32" s="753"/>
      <c r="H32" s="128"/>
      <c r="I32" s="224">
        <f t="shared" si="0"/>
        <v>0</v>
      </c>
      <c r="J32" s="204">
        <v>0</v>
      </c>
      <c r="K32" s="204"/>
      <c r="L32" s="204"/>
      <c r="M32" s="204"/>
      <c r="N32" s="204"/>
      <c r="O32" s="204"/>
      <c r="P32" s="204"/>
      <c r="Q32" s="204"/>
      <c r="R32" s="204"/>
      <c r="S32" s="204"/>
      <c r="T32" s="204"/>
      <c r="U32" s="316"/>
      <c r="V32" s="317"/>
      <c r="W32" s="649"/>
      <c r="X32" s="646"/>
      <c r="Y32" s="646"/>
      <c r="Z32" s="646"/>
      <c r="AA32" s="646"/>
      <c r="AB32" s="646"/>
      <c r="AC32" s="646"/>
      <c r="AD32" s="646"/>
    </row>
    <row r="33" spans="1:22" ht="11.25" customHeight="1">
      <c r="A33" s="751"/>
      <c r="B33" s="752"/>
      <c r="C33" s="752"/>
      <c r="D33" s="752"/>
      <c r="E33" s="752"/>
      <c r="F33" s="752"/>
      <c r="G33" s="753"/>
      <c r="H33" s="128"/>
      <c r="I33" s="224">
        <f t="shared" si="0"/>
        <v>0</v>
      </c>
      <c r="J33" s="204">
        <v>0</v>
      </c>
      <c r="K33" s="204"/>
      <c r="L33" s="204"/>
      <c r="M33" s="204"/>
      <c r="N33" s="204"/>
      <c r="O33" s="204"/>
      <c r="P33" s="204"/>
      <c r="Q33" s="204"/>
      <c r="R33" s="204"/>
      <c r="S33" s="204"/>
      <c r="T33" s="204"/>
      <c r="U33" s="316"/>
      <c r="V33" s="317"/>
    </row>
    <row r="34" spans="1:22" ht="11.25" customHeight="1">
      <c r="A34" s="751"/>
      <c r="B34" s="752"/>
      <c r="C34" s="752"/>
      <c r="D34" s="752"/>
      <c r="E34" s="752"/>
      <c r="F34" s="752"/>
      <c r="G34" s="753"/>
      <c r="H34" s="128"/>
      <c r="I34" s="224">
        <f t="shared" si="0"/>
        <v>0</v>
      </c>
      <c r="J34" s="204">
        <v>0</v>
      </c>
      <c r="K34" s="204"/>
      <c r="L34" s="204"/>
      <c r="M34" s="204"/>
      <c r="N34" s="204"/>
      <c r="O34" s="204"/>
      <c r="P34" s="204"/>
      <c r="Q34" s="204"/>
      <c r="R34" s="204"/>
      <c r="S34" s="204"/>
      <c r="T34" s="204"/>
      <c r="U34" s="316"/>
      <c r="V34" s="317"/>
    </row>
    <row r="35" spans="1:22" ht="11.25" customHeight="1">
      <c r="A35" s="751"/>
      <c r="B35" s="752"/>
      <c r="C35" s="752"/>
      <c r="D35" s="752"/>
      <c r="E35" s="752"/>
      <c r="F35" s="752"/>
      <c r="G35" s="753"/>
      <c r="H35" s="324"/>
      <c r="I35" s="224">
        <f t="shared" si="0"/>
        <v>0</v>
      </c>
      <c r="J35" s="204">
        <v>0</v>
      </c>
      <c r="K35" s="204"/>
      <c r="L35" s="204"/>
      <c r="M35" s="204"/>
      <c r="N35" s="204"/>
      <c r="O35" s="204"/>
      <c r="P35" s="204"/>
      <c r="Q35" s="204"/>
      <c r="R35" s="204"/>
      <c r="S35" s="204"/>
      <c r="T35" s="204"/>
      <c r="U35" s="204"/>
      <c r="V35" s="204"/>
    </row>
    <row r="36" spans="1:22" ht="11.25" customHeight="1">
      <c r="A36" s="751"/>
      <c r="B36" s="752"/>
      <c r="C36" s="752"/>
      <c r="D36" s="752"/>
      <c r="E36" s="752"/>
      <c r="F36" s="752"/>
      <c r="G36" s="753"/>
      <c r="H36" s="128"/>
      <c r="I36" s="224">
        <f t="shared" si="0"/>
        <v>0</v>
      </c>
      <c r="J36" s="204">
        <v>0</v>
      </c>
      <c r="K36" s="204"/>
      <c r="L36" s="204"/>
      <c r="M36" s="204"/>
      <c r="N36" s="204"/>
      <c r="O36" s="204"/>
      <c r="P36" s="204"/>
      <c r="Q36" s="204"/>
      <c r="R36" s="204"/>
      <c r="S36" s="204"/>
      <c r="T36" s="204"/>
      <c r="U36" s="204"/>
      <c r="V36" s="204"/>
    </row>
    <row r="37" spans="1:22" ht="11.25" customHeight="1">
      <c r="A37" s="751"/>
      <c r="B37" s="752"/>
      <c r="C37" s="752"/>
      <c r="D37" s="752"/>
      <c r="E37" s="752"/>
      <c r="F37" s="752"/>
      <c r="G37" s="753"/>
      <c r="H37" s="324"/>
      <c r="I37" s="224">
        <f t="shared" si="0"/>
        <v>0</v>
      </c>
      <c r="J37" s="204">
        <v>0</v>
      </c>
      <c r="K37" s="204"/>
      <c r="L37" s="204"/>
      <c r="M37" s="204"/>
      <c r="N37" s="204"/>
      <c r="O37" s="204"/>
      <c r="P37" s="204"/>
      <c r="Q37" s="204"/>
      <c r="R37" s="204"/>
      <c r="S37" s="204"/>
      <c r="T37" s="204"/>
      <c r="U37" s="204"/>
      <c r="V37" s="204"/>
    </row>
    <row r="38" spans="1:22" ht="11.25" customHeight="1">
      <c r="A38" s="751"/>
      <c r="B38" s="752"/>
      <c r="C38" s="752"/>
      <c r="D38" s="752"/>
      <c r="E38" s="752"/>
      <c r="F38" s="752"/>
      <c r="G38" s="753"/>
      <c r="H38" s="324"/>
      <c r="I38" s="224">
        <f t="shared" si="0"/>
        <v>0</v>
      </c>
      <c r="J38" s="204">
        <v>0</v>
      </c>
      <c r="K38" s="204"/>
      <c r="L38" s="204"/>
      <c r="M38" s="204"/>
      <c r="N38" s="204"/>
      <c r="O38" s="204"/>
      <c r="P38" s="204"/>
      <c r="Q38" s="204"/>
      <c r="R38" s="204"/>
      <c r="S38" s="204"/>
      <c r="T38" s="204"/>
      <c r="U38" s="204"/>
      <c r="V38" s="204"/>
    </row>
    <row r="39" spans="1:22" ht="11.25" customHeight="1">
      <c r="A39" s="751"/>
      <c r="B39" s="752"/>
      <c r="C39" s="752"/>
      <c r="D39" s="752"/>
      <c r="E39" s="752"/>
      <c r="F39" s="752"/>
      <c r="G39" s="753"/>
      <c r="H39" s="324"/>
      <c r="I39" s="224">
        <f t="shared" si="0"/>
        <v>0</v>
      </c>
      <c r="J39" s="204"/>
      <c r="K39" s="204"/>
      <c r="L39" s="204"/>
      <c r="M39" s="204"/>
      <c r="N39" s="204"/>
      <c r="O39" s="204"/>
      <c r="P39" s="204"/>
      <c r="Q39" s="204"/>
      <c r="R39" s="204"/>
      <c r="S39" s="204"/>
      <c r="T39" s="204"/>
      <c r="U39" s="204"/>
      <c r="V39" s="204"/>
    </row>
    <row r="40" spans="1:22" ht="11.25" customHeight="1">
      <c r="A40" s="751"/>
      <c r="B40" s="752"/>
      <c r="C40" s="752"/>
      <c r="D40" s="752"/>
      <c r="E40" s="752"/>
      <c r="F40" s="752"/>
      <c r="G40" s="753"/>
      <c r="H40" s="324"/>
      <c r="I40" s="224">
        <f t="shared" si="0"/>
        <v>0</v>
      </c>
      <c r="J40" s="204"/>
      <c r="K40" s="204"/>
      <c r="L40" s="204"/>
      <c r="M40" s="204"/>
      <c r="N40" s="204"/>
      <c r="O40" s="204"/>
      <c r="P40" s="204"/>
      <c r="Q40" s="204"/>
      <c r="R40" s="204"/>
      <c r="S40" s="204"/>
      <c r="T40" s="204"/>
      <c r="U40" s="204"/>
      <c r="V40" s="204"/>
    </row>
    <row r="41" spans="1:22" ht="11.25" customHeight="1">
      <c r="A41" s="751"/>
      <c r="B41" s="752"/>
      <c r="C41" s="752"/>
      <c r="D41" s="752"/>
      <c r="E41" s="752"/>
      <c r="F41" s="752"/>
      <c r="G41" s="753"/>
      <c r="H41" s="324"/>
      <c r="I41" s="224">
        <f t="shared" si="0"/>
        <v>0</v>
      </c>
      <c r="J41" s="204"/>
      <c r="K41" s="204"/>
      <c r="L41" s="204"/>
      <c r="M41" s="204"/>
      <c r="N41" s="204"/>
      <c r="O41" s="204"/>
      <c r="P41" s="204"/>
      <c r="Q41" s="204"/>
      <c r="R41" s="204"/>
      <c r="S41" s="204"/>
      <c r="T41" s="204"/>
      <c r="U41" s="204"/>
      <c r="V41" s="204"/>
    </row>
    <row r="42" spans="1:22" ht="11.25" customHeight="1">
      <c r="A42" s="751"/>
      <c r="B42" s="752"/>
      <c r="C42" s="752"/>
      <c r="D42" s="752"/>
      <c r="E42" s="752"/>
      <c r="F42" s="752"/>
      <c r="G42" s="753"/>
      <c r="H42" s="324"/>
      <c r="I42" s="224">
        <f t="shared" si="0"/>
        <v>0</v>
      </c>
      <c r="J42" s="204"/>
      <c r="K42" s="204"/>
      <c r="L42" s="204"/>
      <c r="M42" s="204"/>
      <c r="N42" s="204"/>
      <c r="O42" s="204"/>
      <c r="P42" s="204"/>
      <c r="Q42" s="204"/>
      <c r="R42" s="204"/>
      <c r="S42" s="204"/>
      <c r="T42" s="204"/>
      <c r="U42" s="316"/>
      <c r="V42" s="317"/>
    </row>
    <row r="43" spans="1:22" ht="11.25" customHeight="1">
      <c r="A43" s="751"/>
      <c r="B43" s="752"/>
      <c r="C43" s="752"/>
      <c r="D43" s="752"/>
      <c r="E43" s="752"/>
      <c r="F43" s="752"/>
      <c r="G43" s="753"/>
      <c r="H43" s="324"/>
      <c r="I43" s="224">
        <f t="shared" si="0"/>
        <v>0</v>
      </c>
      <c r="J43" s="204"/>
      <c r="K43" s="204"/>
      <c r="L43" s="204"/>
      <c r="M43" s="204"/>
      <c r="N43" s="204"/>
      <c r="O43" s="204"/>
      <c r="P43" s="204"/>
      <c r="Q43" s="204"/>
      <c r="R43" s="204"/>
      <c r="S43" s="204"/>
      <c r="T43" s="204"/>
      <c r="U43" s="316"/>
      <c r="V43" s="317"/>
    </row>
    <row r="44" spans="1:22" ht="11.25" customHeight="1">
      <c r="A44" s="751"/>
      <c r="B44" s="752"/>
      <c r="C44" s="752"/>
      <c r="D44" s="752"/>
      <c r="E44" s="752"/>
      <c r="F44" s="752"/>
      <c r="G44" s="753"/>
      <c r="H44" s="324"/>
      <c r="I44" s="224">
        <f t="shared" si="0"/>
        <v>0</v>
      </c>
      <c r="J44" s="204"/>
      <c r="K44" s="204"/>
      <c r="L44" s="204"/>
      <c r="M44" s="204"/>
      <c r="N44" s="204"/>
      <c r="O44" s="204"/>
      <c r="P44" s="204"/>
      <c r="Q44" s="204"/>
      <c r="R44" s="204"/>
      <c r="S44" s="204"/>
      <c r="T44" s="204"/>
      <c r="U44" s="316"/>
      <c r="V44" s="317"/>
    </row>
    <row r="45" spans="1:22" ht="11.25" customHeight="1">
      <c r="A45" s="751"/>
      <c r="B45" s="752"/>
      <c r="C45" s="752"/>
      <c r="D45" s="752"/>
      <c r="E45" s="752"/>
      <c r="F45" s="752"/>
      <c r="G45" s="753"/>
      <c r="H45" s="324"/>
      <c r="I45" s="224">
        <f t="shared" si="0"/>
        <v>0</v>
      </c>
      <c r="J45" s="204"/>
      <c r="K45" s="204"/>
      <c r="L45" s="204"/>
      <c r="M45" s="204"/>
      <c r="N45" s="204"/>
      <c r="O45" s="204"/>
      <c r="P45" s="204"/>
      <c r="Q45" s="204"/>
      <c r="R45" s="204"/>
      <c r="S45" s="204"/>
      <c r="T45" s="204"/>
      <c r="U45" s="316"/>
      <c r="V45" s="317"/>
    </row>
    <row r="46" spans="1:22" ht="11.25" customHeight="1">
      <c r="A46" s="751"/>
      <c r="B46" s="752"/>
      <c r="C46" s="752"/>
      <c r="D46" s="752"/>
      <c r="E46" s="752"/>
      <c r="F46" s="752"/>
      <c r="G46" s="753"/>
      <c r="H46" s="128"/>
      <c r="I46" s="224">
        <f t="shared" si="0"/>
        <v>0</v>
      </c>
      <c r="J46" s="204"/>
      <c r="K46" s="204"/>
      <c r="L46" s="204"/>
      <c r="M46" s="204"/>
      <c r="N46" s="204"/>
      <c r="O46" s="204"/>
      <c r="P46" s="204"/>
      <c r="Q46" s="204"/>
      <c r="R46" s="204"/>
      <c r="S46" s="204"/>
      <c r="T46" s="204"/>
      <c r="U46" s="316"/>
      <c r="V46" s="317"/>
    </row>
    <row r="47" spans="1:22" ht="11.25" customHeight="1">
      <c r="A47" s="751"/>
      <c r="B47" s="752"/>
      <c r="C47" s="752"/>
      <c r="D47" s="752"/>
      <c r="E47" s="752"/>
      <c r="F47" s="752"/>
      <c r="G47" s="753"/>
      <c r="H47" s="128"/>
      <c r="I47" s="224">
        <f t="shared" si="0"/>
        <v>0</v>
      </c>
      <c r="J47" s="204"/>
      <c r="K47" s="204"/>
      <c r="L47" s="204"/>
      <c r="M47" s="204"/>
      <c r="N47" s="204"/>
      <c r="O47" s="204"/>
      <c r="P47" s="204"/>
      <c r="Q47" s="204"/>
      <c r="R47" s="204"/>
      <c r="S47" s="204"/>
      <c r="T47" s="204"/>
      <c r="U47" s="316"/>
      <c r="V47" s="317"/>
    </row>
    <row r="48" spans="1:22" ht="11.25" customHeight="1">
      <c r="A48" s="751"/>
      <c r="B48" s="752"/>
      <c r="C48" s="752"/>
      <c r="D48" s="752"/>
      <c r="E48" s="752"/>
      <c r="F48" s="752"/>
      <c r="G48" s="753"/>
      <c r="H48" s="128"/>
      <c r="I48" s="224">
        <f t="shared" si="0"/>
        <v>0</v>
      </c>
      <c r="J48" s="204"/>
      <c r="K48" s="204"/>
      <c r="L48" s="204"/>
      <c r="M48" s="204"/>
      <c r="N48" s="204"/>
      <c r="O48" s="204"/>
      <c r="P48" s="204"/>
      <c r="Q48" s="204"/>
      <c r="R48" s="204"/>
      <c r="S48" s="204"/>
      <c r="T48" s="204"/>
      <c r="U48" s="316"/>
      <c r="V48" s="317"/>
    </row>
    <row r="49" spans="1:22" ht="11.25" customHeight="1">
      <c r="A49" s="751"/>
      <c r="B49" s="752"/>
      <c r="C49" s="752"/>
      <c r="D49" s="752"/>
      <c r="E49" s="752"/>
      <c r="F49" s="752"/>
      <c r="G49" s="753"/>
      <c r="H49" s="128"/>
      <c r="I49" s="224">
        <f t="shared" si="0"/>
        <v>0</v>
      </c>
      <c r="J49" s="204"/>
      <c r="K49" s="204"/>
      <c r="L49" s="204"/>
      <c r="M49" s="204"/>
      <c r="N49" s="204"/>
      <c r="O49" s="204"/>
      <c r="P49" s="204"/>
      <c r="Q49" s="204"/>
      <c r="R49" s="204"/>
      <c r="S49" s="204"/>
      <c r="T49" s="204"/>
      <c r="U49" s="316"/>
      <c r="V49" s="317"/>
    </row>
    <row r="50" spans="1:22" ht="3" customHeight="1">
      <c r="A50" s="702"/>
      <c r="B50" s="703"/>
      <c r="C50" s="703"/>
      <c r="D50" s="703"/>
      <c r="E50" s="703"/>
      <c r="F50" s="703"/>
      <c r="G50" s="704"/>
      <c r="H50" s="663"/>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663"/>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663"/>
      <c r="I52" s="503">
        <f>SUM(J52:V52)</f>
        <v>0</v>
      </c>
      <c r="J52" s="503">
        <f aca="true" t="shared" si="1" ref="J52:V52">SUM(J24:J49)</f>
        <v>0</v>
      </c>
      <c r="K52" s="503">
        <f t="shared" si="1"/>
        <v>0</v>
      </c>
      <c r="L52" s="503">
        <f t="shared" si="1"/>
        <v>0</v>
      </c>
      <c r="M52" s="503">
        <f t="shared" si="1"/>
        <v>0</v>
      </c>
      <c r="N52" s="503">
        <f t="shared" si="1"/>
        <v>0</v>
      </c>
      <c r="O52" s="503">
        <f t="shared" si="1"/>
        <v>0</v>
      </c>
      <c r="P52" s="503">
        <f t="shared" si="1"/>
        <v>0</v>
      </c>
      <c r="Q52" s="503">
        <f t="shared" si="1"/>
        <v>0</v>
      </c>
      <c r="R52" s="503">
        <f t="shared" si="1"/>
        <v>0</v>
      </c>
      <c r="S52" s="503">
        <f t="shared" si="1"/>
        <v>0</v>
      </c>
      <c r="T52" s="503">
        <f t="shared" si="1"/>
        <v>0</v>
      </c>
      <c r="U52" s="503">
        <f t="shared" si="1"/>
        <v>0</v>
      </c>
      <c r="V52" s="503">
        <f t="shared" si="1"/>
        <v>0</v>
      </c>
    </row>
    <row r="53" spans="1:22" s="650"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650"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53:G53"/>
    <mergeCell ref="A47:G47"/>
    <mergeCell ref="A48:G48"/>
    <mergeCell ref="A49:G49"/>
    <mergeCell ref="A50:G50"/>
    <mergeCell ref="A51:G51"/>
    <mergeCell ref="A52:G52"/>
    <mergeCell ref="A46:G46"/>
    <mergeCell ref="A35:G35"/>
    <mergeCell ref="A36:G36"/>
    <mergeCell ref="A37:G37"/>
    <mergeCell ref="A38:G38"/>
    <mergeCell ref="A39:G39"/>
    <mergeCell ref="A40:G40"/>
    <mergeCell ref="A41:G41"/>
    <mergeCell ref="A42:G42"/>
    <mergeCell ref="A43:G43"/>
    <mergeCell ref="A44:G44"/>
    <mergeCell ref="A45:G45"/>
    <mergeCell ref="A34:G34"/>
    <mergeCell ref="H17:H21"/>
    <mergeCell ref="A24:G24"/>
    <mergeCell ref="A25:G25"/>
    <mergeCell ref="A26:G26"/>
    <mergeCell ref="A27:G27"/>
    <mergeCell ref="A28:G28"/>
    <mergeCell ref="A29:G29"/>
    <mergeCell ref="A30:G30"/>
    <mergeCell ref="A31:G31"/>
    <mergeCell ref="A32:G32"/>
    <mergeCell ref="A33:G33"/>
    <mergeCell ref="A15:G15"/>
    <mergeCell ref="A10:G10"/>
    <mergeCell ref="A11:G11"/>
    <mergeCell ref="A12:G12"/>
    <mergeCell ref="A13:G13"/>
    <mergeCell ref="A14:G14"/>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22.1  &amp;R&amp;7&amp;P von &amp;N</oddFooter>
  </headerFooter>
  <drawing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5:AD57"/>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1" customWidth="1"/>
    <col min="3" max="3" width="8.140625" style="1" customWidth="1"/>
    <col min="4" max="5" width="3.7109375" style="1" customWidth="1"/>
    <col min="6" max="6" width="8.7109375" style="2" customWidth="1"/>
    <col min="7" max="7" width="5.7109375" style="10" customWidth="1"/>
    <col min="8" max="8" width="3.7109375" style="10" customWidth="1"/>
    <col min="9" max="10" width="8.7109375" style="1" customWidth="1"/>
    <col min="11" max="22" width="7.140625" style="1" customWidth="1"/>
    <col min="23" max="26" width="9.421875" style="1" customWidth="1"/>
    <col min="27" max="16384" width="12.7109375" style="1"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(OHNE LA)'!$A$9</f>
        <v>0</v>
      </c>
      <c r="B10" s="755"/>
      <c r="C10" s="755"/>
      <c r="D10" s="755"/>
      <c r="E10" s="755"/>
      <c r="F10" s="755"/>
      <c r="G10" s="756"/>
      <c r="H10" s="4"/>
      <c r="I10" s="8" t="s">
        <v>226</v>
      </c>
      <c r="J10" s="6"/>
      <c r="K10" s="5"/>
      <c r="L10" s="6"/>
      <c r="M10" s="6"/>
      <c r="N10" s="5"/>
      <c r="O10" s="45"/>
      <c r="P10" s="7"/>
      <c r="Q10" s="7"/>
      <c r="R10" s="7"/>
      <c r="S10" s="7"/>
    </row>
    <row r="11" spans="1:19" ht="11.25" customHeight="1">
      <c r="A11" s="757">
        <f>'kernobstsaft 20 (OHNE LA)'!$A$10</f>
        <v>0</v>
      </c>
      <c r="B11" s="758"/>
      <c r="C11" s="758"/>
      <c r="D11" s="758"/>
      <c r="E11" s="758"/>
      <c r="F11" s="758"/>
      <c r="G11" s="759"/>
      <c r="H11" s="4"/>
      <c r="J11" s="6"/>
      <c r="K11" s="5"/>
      <c r="L11" s="6"/>
      <c r="M11" s="6"/>
      <c r="N11" s="5"/>
      <c r="O11" s="45"/>
      <c r="P11" s="7"/>
      <c r="Q11" s="7"/>
      <c r="R11" s="7"/>
      <c r="S11" s="7"/>
    </row>
    <row r="12" spans="1:9" ht="11.25" customHeight="1">
      <c r="A12" s="757">
        <f>'kernobstsaft 20 (OHNE LA)'!$A$11</f>
        <v>0</v>
      </c>
      <c r="B12" s="758"/>
      <c r="C12" s="758"/>
      <c r="D12" s="758"/>
      <c r="E12" s="758"/>
      <c r="F12" s="758"/>
      <c r="G12" s="759"/>
      <c r="I12" s="11" t="s">
        <v>164</v>
      </c>
    </row>
    <row r="13" spans="1:9" ht="11.25" customHeight="1">
      <c r="A13" s="757">
        <f>'kernobstsaft 20 (OHNE LA)'!$A$12</f>
        <v>0</v>
      </c>
      <c r="B13" s="758"/>
      <c r="C13" s="758"/>
      <c r="D13" s="758"/>
      <c r="E13" s="758"/>
      <c r="F13" s="758"/>
      <c r="G13" s="759"/>
      <c r="I13" s="673" t="s">
        <v>245</v>
      </c>
    </row>
    <row r="14" spans="1:9" ht="11.25" customHeight="1">
      <c r="A14" s="757">
        <f>'kernobstsaft 20 (OHNE LA)'!$A$13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211</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151" t="s">
        <v>41</v>
      </c>
      <c r="K17" s="151"/>
      <c r="L17" s="151"/>
      <c r="M17" s="151"/>
      <c r="N17" s="151"/>
      <c r="O17" s="152"/>
      <c r="P17" s="153" t="s">
        <v>42</v>
      </c>
      <c r="Q17" s="154"/>
      <c r="R17" s="154"/>
      <c r="S17" s="154"/>
      <c r="T17" s="154"/>
      <c r="U17" s="154"/>
      <c r="V17" s="155"/>
      <c r="W17" s="9"/>
      <c r="X17" s="9"/>
      <c r="Y17" s="9"/>
      <c r="Z17" s="9"/>
    </row>
    <row r="18" spans="1:26" ht="11.25" customHeight="1">
      <c r="A18" s="156" t="s">
        <v>160</v>
      </c>
      <c r="B18" s="158"/>
      <c r="C18" s="158"/>
      <c r="D18" s="207"/>
      <c r="E18" s="207"/>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9"/>
      <c r="X18" s="9"/>
      <c r="Y18" s="9"/>
      <c r="Z18" s="9"/>
    </row>
    <row r="19" spans="1:26" ht="11.25" customHeight="1">
      <c r="A19" s="46" t="s">
        <v>163</v>
      </c>
      <c r="B19" s="157"/>
      <c r="C19" s="158"/>
      <c r="D19" s="14"/>
      <c r="E19" s="14"/>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9"/>
      <c r="X19" s="9"/>
      <c r="Y19" s="9"/>
      <c r="Z19" s="9"/>
    </row>
    <row r="20" spans="1:26" ht="11.25" customHeight="1">
      <c r="A20" s="156" t="s">
        <v>161</v>
      </c>
      <c r="B20" s="14"/>
      <c r="C20" s="14"/>
      <c r="D20" s="14"/>
      <c r="E20" s="14"/>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9"/>
      <c r="X20" s="9"/>
      <c r="Y20" s="9"/>
      <c r="Z20" s="9"/>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9"/>
      <c r="X21" s="9"/>
      <c r="Y21" s="9"/>
      <c r="Z21" s="9"/>
    </row>
    <row r="22" spans="1:22" ht="11.25" customHeight="1">
      <c r="A22" s="119"/>
      <c r="B22" s="14"/>
      <c r="C22" s="14"/>
      <c r="D22" s="14"/>
      <c r="E22" s="14"/>
      <c r="F22" s="15"/>
      <c r="G22" s="114"/>
      <c r="H22" s="114"/>
      <c r="I22" s="114">
        <v>1</v>
      </c>
      <c r="J22" s="114">
        <v>2</v>
      </c>
      <c r="K22" s="114">
        <v>3</v>
      </c>
      <c r="L22" s="114">
        <v>4</v>
      </c>
      <c r="M22" s="114">
        <v>5</v>
      </c>
      <c r="N22" s="114">
        <v>6</v>
      </c>
      <c r="O22" s="114">
        <v>7</v>
      </c>
      <c r="P22" s="114">
        <v>8</v>
      </c>
      <c r="Q22" s="114">
        <v>9</v>
      </c>
      <c r="R22" s="48">
        <v>10</v>
      </c>
      <c r="S22" s="48">
        <v>11</v>
      </c>
      <c r="T22" s="48">
        <v>12</v>
      </c>
      <c r="U22" s="48">
        <v>13</v>
      </c>
      <c r="V22" s="48">
        <v>14</v>
      </c>
    </row>
    <row r="23" spans="1:22" ht="3" customHeight="1">
      <c r="A23" s="135"/>
      <c r="B23" s="14"/>
      <c r="C23" s="14"/>
      <c r="D23" s="14"/>
      <c r="E23" s="14"/>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v>0</v>
      </c>
      <c r="K24" s="213"/>
      <c r="L24" s="213"/>
      <c r="M24" s="213"/>
      <c r="N24" s="213"/>
      <c r="O24" s="213"/>
      <c r="P24" s="213"/>
      <c r="Q24" s="213"/>
      <c r="R24" s="213"/>
      <c r="S24" s="213"/>
      <c r="T24" s="213"/>
      <c r="U24" s="213"/>
      <c r="V24" s="213"/>
    </row>
    <row r="25" spans="1:22" ht="11.25" customHeight="1">
      <c r="A25" s="751"/>
      <c r="B25" s="752"/>
      <c r="C25" s="752"/>
      <c r="D25" s="752"/>
      <c r="E25" s="752"/>
      <c r="F25" s="752"/>
      <c r="G25" s="753"/>
      <c r="H25" s="128"/>
      <c r="I25" s="224">
        <f t="shared" si="0"/>
        <v>0</v>
      </c>
      <c r="J25" s="204"/>
      <c r="K25" s="204"/>
      <c r="L25" s="204"/>
      <c r="M25" s="204"/>
      <c r="N25" s="204"/>
      <c r="O25" s="204"/>
      <c r="P25" s="300"/>
      <c r="Q25" s="315"/>
      <c r="R25" s="315"/>
      <c r="S25" s="315"/>
      <c r="T25" s="315"/>
      <c r="U25" s="213"/>
      <c r="V25" s="315"/>
    </row>
    <row r="26" spans="1:22" ht="11.25" customHeight="1">
      <c r="A26" s="751"/>
      <c r="B26" s="752"/>
      <c r="C26" s="752"/>
      <c r="D26" s="752"/>
      <c r="E26" s="752"/>
      <c r="F26" s="752"/>
      <c r="G26" s="753"/>
      <c r="H26" s="128"/>
      <c r="I26" s="224">
        <f t="shared" si="0"/>
        <v>0</v>
      </c>
      <c r="J26" s="204"/>
      <c r="K26" s="204"/>
      <c r="L26" s="204"/>
      <c r="M26" s="204"/>
      <c r="N26" s="204"/>
      <c r="O26" s="204"/>
      <c r="P26" s="204"/>
      <c r="Q26" s="204"/>
      <c r="R26" s="204"/>
      <c r="S26" s="204"/>
      <c r="T26" s="204"/>
      <c r="U26" s="204"/>
      <c r="V26" s="204"/>
    </row>
    <row r="27" spans="1:22" ht="11.25" customHeight="1">
      <c r="A27" s="751"/>
      <c r="B27" s="752"/>
      <c r="C27" s="752"/>
      <c r="D27" s="752"/>
      <c r="E27" s="752"/>
      <c r="F27" s="752"/>
      <c r="G27" s="753"/>
      <c r="H27" s="128"/>
      <c r="I27" s="224">
        <f t="shared" si="0"/>
        <v>0</v>
      </c>
      <c r="J27" s="204"/>
      <c r="K27" s="204"/>
      <c r="L27" s="204"/>
      <c r="M27" s="204"/>
      <c r="N27" s="204"/>
      <c r="O27" s="204"/>
      <c r="P27" s="300"/>
      <c r="Q27" s="315"/>
      <c r="R27" s="315"/>
      <c r="S27" s="315"/>
      <c r="T27" s="315"/>
      <c r="U27" s="213"/>
      <c r="V27" s="315"/>
    </row>
    <row r="28" spans="1:22" ht="11.25" customHeight="1">
      <c r="A28" s="751"/>
      <c r="B28" s="752"/>
      <c r="C28" s="752"/>
      <c r="D28" s="752"/>
      <c r="E28" s="752"/>
      <c r="F28" s="752"/>
      <c r="G28" s="753"/>
      <c r="H28" s="128"/>
      <c r="I28" s="224">
        <f t="shared" si="0"/>
        <v>0</v>
      </c>
      <c r="J28" s="204"/>
      <c r="K28" s="204"/>
      <c r="L28" s="204"/>
      <c r="M28" s="204"/>
      <c r="N28" s="204"/>
      <c r="O28" s="204"/>
      <c r="P28" s="300"/>
      <c r="Q28" s="315"/>
      <c r="R28" s="315"/>
      <c r="S28" s="315"/>
      <c r="T28" s="315"/>
      <c r="U28" s="213"/>
      <c r="V28" s="315"/>
    </row>
    <row r="29" spans="1:22" ht="11.25" customHeight="1">
      <c r="A29" s="751"/>
      <c r="B29" s="752"/>
      <c r="C29" s="752"/>
      <c r="D29" s="752"/>
      <c r="E29" s="752"/>
      <c r="F29" s="752"/>
      <c r="G29" s="753"/>
      <c r="H29" s="128"/>
      <c r="I29" s="224">
        <f t="shared" si="0"/>
        <v>0</v>
      </c>
      <c r="J29" s="204">
        <v>0</v>
      </c>
      <c r="K29" s="204"/>
      <c r="L29" s="204"/>
      <c r="M29" s="204"/>
      <c r="N29" s="204"/>
      <c r="O29" s="204"/>
      <c r="P29" s="204"/>
      <c r="Q29" s="204"/>
      <c r="R29" s="204"/>
      <c r="S29" s="204"/>
      <c r="T29" s="204"/>
      <c r="U29" s="204"/>
      <c r="V29" s="204"/>
    </row>
    <row r="30" spans="1:22" ht="11.25" customHeight="1">
      <c r="A30" s="751"/>
      <c r="B30" s="752"/>
      <c r="C30" s="752"/>
      <c r="D30" s="752"/>
      <c r="E30" s="752"/>
      <c r="F30" s="752"/>
      <c r="G30" s="753"/>
      <c r="H30" s="128"/>
      <c r="I30" s="224">
        <f t="shared" si="0"/>
        <v>0</v>
      </c>
      <c r="J30" s="204">
        <v>0</v>
      </c>
      <c r="K30" s="204"/>
      <c r="L30" s="204"/>
      <c r="M30" s="204"/>
      <c r="N30" s="204"/>
      <c r="O30" s="204"/>
      <c r="P30" s="204"/>
      <c r="Q30" s="204"/>
      <c r="R30" s="204"/>
      <c r="S30" s="204"/>
      <c r="T30" s="204"/>
      <c r="U30" s="204"/>
      <c r="V30" s="204"/>
    </row>
    <row r="31" spans="1:22" ht="11.25" customHeight="1">
      <c r="A31" s="751"/>
      <c r="B31" s="752"/>
      <c r="C31" s="752"/>
      <c r="D31" s="752"/>
      <c r="E31" s="752"/>
      <c r="F31" s="752"/>
      <c r="G31" s="753"/>
      <c r="H31" s="128"/>
      <c r="I31" s="224">
        <f t="shared" si="0"/>
        <v>0</v>
      </c>
      <c r="J31" s="204">
        <v>0</v>
      </c>
      <c r="K31" s="204"/>
      <c r="L31" s="204"/>
      <c r="M31" s="204"/>
      <c r="N31" s="204"/>
      <c r="O31" s="204"/>
      <c r="P31" s="204"/>
      <c r="Q31" s="204"/>
      <c r="R31" s="204"/>
      <c r="S31" s="204"/>
      <c r="T31" s="204"/>
      <c r="U31" s="316"/>
      <c r="V31" s="317"/>
    </row>
    <row r="32" spans="1:30" ht="11.25" customHeight="1">
      <c r="A32" s="751"/>
      <c r="B32" s="752"/>
      <c r="C32" s="752"/>
      <c r="D32" s="752"/>
      <c r="E32" s="752"/>
      <c r="F32" s="752"/>
      <c r="G32" s="753"/>
      <c r="H32" s="128"/>
      <c r="I32" s="224">
        <f t="shared" si="0"/>
        <v>0</v>
      </c>
      <c r="J32" s="204">
        <v>0</v>
      </c>
      <c r="K32" s="204"/>
      <c r="L32" s="204"/>
      <c r="M32" s="204"/>
      <c r="N32" s="204"/>
      <c r="O32" s="204"/>
      <c r="P32" s="204"/>
      <c r="Q32" s="204"/>
      <c r="R32" s="204"/>
      <c r="S32" s="204"/>
      <c r="T32" s="204"/>
      <c r="U32" s="316"/>
      <c r="V32" s="317"/>
      <c r="W32" s="222"/>
      <c r="X32" s="14"/>
      <c r="Y32" s="14"/>
      <c r="Z32" s="14"/>
      <c r="AA32" s="14"/>
      <c r="AB32" s="14"/>
      <c r="AC32" s="14"/>
      <c r="AD32" s="14"/>
    </row>
    <row r="33" spans="1:22" ht="11.25" customHeight="1">
      <c r="A33" s="751"/>
      <c r="B33" s="752"/>
      <c r="C33" s="752"/>
      <c r="D33" s="752"/>
      <c r="E33" s="752"/>
      <c r="F33" s="752"/>
      <c r="G33" s="753"/>
      <c r="H33" s="128"/>
      <c r="I33" s="224">
        <f t="shared" si="0"/>
        <v>0</v>
      </c>
      <c r="J33" s="204">
        <v>0</v>
      </c>
      <c r="K33" s="204"/>
      <c r="L33" s="204"/>
      <c r="M33" s="204"/>
      <c r="N33" s="204"/>
      <c r="O33" s="204"/>
      <c r="P33" s="204"/>
      <c r="Q33" s="204"/>
      <c r="R33" s="204"/>
      <c r="S33" s="204"/>
      <c r="T33" s="204"/>
      <c r="U33" s="316"/>
      <c r="V33" s="317"/>
    </row>
    <row r="34" spans="1:22" ht="11.25" customHeight="1">
      <c r="A34" s="751"/>
      <c r="B34" s="752"/>
      <c r="C34" s="752"/>
      <c r="D34" s="752"/>
      <c r="E34" s="752"/>
      <c r="F34" s="752"/>
      <c r="G34" s="753"/>
      <c r="H34" s="128"/>
      <c r="I34" s="224">
        <f t="shared" si="0"/>
        <v>0</v>
      </c>
      <c r="J34" s="204">
        <v>0</v>
      </c>
      <c r="K34" s="204"/>
      <c r="L34" s="204"/>
      <c r="M34" s="204"/>
      <c r="N34" s="204"/>
      <c r="O34" s="204"/>
      <c r="P34" s="204"/>
      <c r="Q34" s="204"/>
      <c r="R34" s="204"/>
      <c r="S34" s="204"/>
      <c r="T34" s="204"/>
      <c r="U34" s="316"/>
      <c r="V34" s="317"/>
    </row>
    <row r="35" spans="1:22" ht="11.25" customHeight="1">
      <c r="A35" s="751"/>
      <c r="B35" s="752"/>
      <c r="C35" s="752"/>
      <c r="D35" s="752"/>
      <c r="E35" s="752"/>
      <c r="F35" s="752"/>
      <c r="G35" s="753"/>
      <c r="H35" s="324"/>
      <c r="I35" s="224">
        <f t="shared" si="0"/>
        <v>0</v>
      </c>
      <c r="J35" s="204">
        <v>0</v>
      </c>
      <c r="K35" s="204"/>
      <c r="L35" s="204"/>
      <c r="M35" s="204"/>
      <c r="N35" s="204"/>
      <c r="O35" s="204"/>
      <c r="P35" s="204"/>
      <c r="Q35" s="204"/>
      <c r="R35" s="204"/>
      <c r="S35" s="204"/>
      <c r="T35" s="204"/>
      <c r="U35" s="204"/>
      <c r="V35" s="204"/>
    </row>
    <row r="36" spans="1:22" ht="11.25" customHeight="1">
      <c r="A36" s="751"/>
      <c r="B36" s="752"/>
      <c r="C36" s="752"/>
      <c r="D36" s="752"/>
      <c r="E36" s="752"/>
      <c r="F36" s="752"/>
      <c r="G36" s="753"/>
      <c r="H36" s="128"/>
      <c r="I36" s="224">
        <f t="shared" si="0"/>
        <v>0</v>
      </c>
      <c r="J36" s="204">
        <v>0</v>
      </c>
      <c r="K36" s="204"/>
      <c r="L36" s="204"/>
      <c r="M36" s="204"/>
      <c r="N36" s="204"/>
      <c r="O36" s="204"/>
      <c r="P36" s="204"/>
      <c r="Q36" s="204"/>
      <c r="R36" s="204"/>
      <c r="S36" s="204"/>
      <c r="T36" s="204"/>
      <c r="U36" s="204"/>
      <c r="V36" s="204"/>
    </row>
    <row r="37" spans="1:22" ht="11.25" customHeight="1">
      <c r="A37" s="751"/>
      <c r="B37" s="752"/>
      <c r="C37" s="752"/>
      <c r="D37" s="752"/>
      <c r="E37" s="752"/>
      <c r="F37" s="752"/>
      <c r="G37" s="753"/>
      <c r="H37" s="324"/>
      <c r="I37" s="224">
        <f t="shared" si="0"/>
        <v>0</v>
      </c>
      <c r="J37" s="204">
        <v>0</v>
      </c>
      <c r="K37" s="204"/>
      <c r="L37" s="204"/>
      <c r="M37" s="204"/>
      <c r="N37" s="204"/>
      <c r="O37" s="204"/>
      <c r="P37" s="204"/>
      <c r="Q37" s="204"/>
      <c r="R37" s="204"/>
      <c r="S37" s="204"/>
      <c r="T37" s="204"/>
      <c r="U37" s="204"/>
      <c r="V37" s="204"/>
    </row>
    <row r="38" spans="1:22" ht="11.25" customHeight="1">
      <c r="A38" s="751"/>
      <c r="B38" s="752"/>
      <c r="C38" s="752"/>
      <c r="D38" s="752"/>
      <c r="E38" s="752"/>
      <c r="F38" s="752"/>
      <c r="G38" s="753"/>
      <c r="H38" s="324"/>
      <c r="I38" s="224">
        <f t="shared" si="0"/>
        <v>0</v>
      </c>
      <c r="J38" s="204"/>
      <c r="K38" s="204"/>
      <c r="L38" s="204"/>
      <c r="M38" s="204"/>
      <c r="N38" s="204"/>
      <c r="O38" s="204"/>
      <c r="P38" s="204"/>
      <c r="Q38" s="204"/>
      <c r="R38" s="204"/>
      <c r="S38" s="204"/>
      <c r="T38" s="204"/>
      <c r="U38" s="204"/>
      <c r="V38" s="204"/>
    </row>
    <row r="39" spans="1:22" ht="11.25" customHeight="1">
      <c r="A39" s="751"/>
      <c r="B39" s="752"/>
      <c r="C39" s="752"/>
      <c r="D39" s="752"/>
      <c r="E39" s="752"/>
      <c r="F39" s="752"/>
      <c r="G39" s="753"/>
      <c r="H39" s="324"/>
      <c r="I39" s="224">
        <f t="shared" si="0"/>
        <v>0</v>
      </c>
      <c r="J39" s="204"/>
      <c r="K39" s="204"/>
      <c r="L39" s="204"/>
      <c r="M39" s="204"/>
      <c r="N39" s="204"/>
      <c r="O39" s="204"/>
      <c r="P39" s="204"/>
      <c r="Q39" s="204"/>
      <c r="R39" s="204"/>
      <c r="S39" s="204"/>
      <c r="T39" s="204"/>
      <c r="U39" s="204"/>
      <c r="V39" s="204"/>
    </row>
    <row r="40" spans="1:22" ht="11.25" customHeight="1">
      <c r="A40" s="751"/>
      <c r="B40" s="752"/>
      <c r="C40" s="752"/>
      <c r="D40" s="752"/>
      <c r="E40" s="752"/>
      <c r="F40" s="752"/>
      <c r="G40" s="753"/>
      <c r="H40" s="324"/>
      <c r="I40" s="224">
        <f t="shared" si="0"/>
        <v>0</v>
      </c>
      <c r="J40" s="204"/>
      <c r="K40" s="204"/>
      <c r="L40" s="204"/>
      <c r="M40" s="204"/>
      <c r="N40" s="204"/>
      <c r="O40" s="204"/>
      <c r="P40" s="204"/>
      <c r="Q40" s="204"/>
      <c r="R40" s="204"/>
      <c r="S40" s="204"/>
      <c r="T40" s="204"/>
      <c r="U40" s="204"/>
      <c r="V40" s="204"/>
    </row>
    <row r="41" spans="1:22" ht="11.25" customHeight="1">
      <c r="A41" s="751"/>
      <c r="B41" s="752"/>
      <c r="C41" s="752"/>
      <c r="D41" s="752"/>
      <c r="E41" s="752"/>
      <c r="F41" s="752"/>
      <c r="G41" s="753"/>
      <c r="H41" s="324"/>
      <c r="I41" s="224">
        <f t="shared" si="0"/>
        <v>0</v>
      </c>
      <c r="J41" s="204"/>
      <c r="K41" s="204"/>
      <c r="L41" s="204"/>
      <c r="M41" s="204"/>
      <c r="N41" s="204"/>
      <c r="O41" s="204"/>
      <c r="P41" s="204"/>
      <c r="Q41" s="204"/>
      <c r="R41" s="204"/>
      <c r="S41" s="204"/>
      <c r="T41" s="204"/>
      <c r="U41" s="204"/>
      <c r="V41" s="204"/>
    </row>
    <row r="42" spans="1:22" ht="11.25" customHeight="1">
      <c r="A42" s="751"/>
      <c r="B42" s="752"/>
      <c r="C42" s="752"/>
      <c r="D42" s="752"/>
      <c r="E42" s="752"/>
      <c r="F42" s="752"/>
      <c r="G42" s="753"/>
      <c r="H42" s="324"/>
      <c r="I42" s="224">
        <f t="shared" si="0"/>
        <v>0</v>
      </c>
      <c r="J42" s="204"/>
      <c r="K42" s="204"/>
      <c r="L42" s="204"/>
      <c r="M42" s="204"/>
      <c r="N42" s="204"/>
      <c r="O42" s="204"/>
      <c r="P42" s="204"/>
      <c r="Q42" s="204"/>
      <c r="R42" s="204"/>
      <c r="S42" s="204"/>
      <c r="T42" s="204"/>
      <c r="U42" s="316"/>
      <c r="V42" s="317"/>
    </row>
    <row r="43" spans="1:22" ht="11.25" customHeight="1">
      <c r="A43" s="751"/>
      <c r="B43" s="752"/>
      <c r="C43" s="752"/>
      <c r="D43" s="752"/>
      <c r="E43" s="752"/>
      <c r="F43" s="752"/>
      <c r="G43" s="753"/>
      <c r="H43" s="324"/>
      <c r="I43" s="224">
        <f t="shared" si="0"/>
        <v>0</v>
      </c>
      <c r="J43" s="204"/>
      <c r="K43" s="204"/>
      <c r="L43" s="204"/>
      <c r="M43" s="204"/>
      <c r="N43" s="204"/>
      <c r="O43" s="204"/>
      <c r="P43" s="204"/>
      <c r="Q43" s="204"/>
      <c r="R43" s="204"/>
      <c r="S43" s="204"/>
      <c r="T43" s="204"/>
      <c r="U43" s="316"/>
      <c r="V43" s="317"/>
    </row>
    <row r="44" spans="1:22" ht="11.25" customHeight="1">
      <c r="A44" s="751"/>
      <c r="B44" s="752"/>
      <c r="C44" s="752"/>
      <c r="D44" s="752"/>
      <c r="E44" s="752"/>
      <c r="F44" s="752"/>
      <c r="G44" s="753"/>
      <c r="H44" s="324"/>
      <c r="I44" s="224">
        <f t="shared" si="0"/>
        <v>0</v>
      </c>
      <c r="J44" s="204"/>
      <c r="K44" s="204"/>
      <c r="L44" s="204"/>
      <c r="M44" s="204"/>
      <c r="N44" s="204"/>
      <c r="O44" s="204"/>
      <c r="P44" s="204"/>
      <c r="Q44" s="204"/>
      <c r="R44" s="204"/>
      <c r="S44" s="204"/>
      <c r="T44" s="204"/>
      <c r="U44" s="316"/>
      <c r="V44" s="317"/>
    </row>
    <row r="45" spans="1:22" ht="11.25" customHeight="1">
      <c r="A45" s="751"/>
      <c r="B45" s="752"/>
      <c r="C45" s="752"/>
      <c r="D45" s="752"/>
      <c r="E45" s="752"/>
      <c r="F45" s="752"/>
      <c r="G45" s="753"/>
      <c r="H45" s="324"/>
      <c r="I45" s="224">
        <f t="shared" si="0"/>
        <v>0</v>
      </c>
      <c r="J45" s="204"/>
      <c r="K45" s="204"/>
      <c r="L45" s="204"/>
      <c r="M45" s="204"/>
      <c r="N45" s="204"/>
      <c r="O45" s="204"/>
      <c r="P45" s="204"/>
      <c r="Q45" s="204"/>
      <c r="R45" s="204"/>
      <c r="S45" s="204"/>
      <c r="T45" s="204"/>
      <c r="U45" s="316"/>
      <c r="V45" s="317"/>
    </row>
    <row r="46" spans="1:22" ht="11.25" customHeight="1">
      <c r="A46" s="751"/>
      <c r="B46" s="752"/>
      <c r="C46" s="752"/>
      <c r="D46" s="752"/>
      <c r="E46" s="752"/>
      <c r="F46" s="752"/>
      <c r="G46" s="753"/>
      <c r="H46" s="128"/>
      <c r="I46" s="224">
        <f t="shared" si="0"/>
        <v>0</v>
      </c>
      <c r="J46" s="204"/>
      <c r="K46" s="204"/>
      <c r="L46" s="204"/>
      <c r="M46" s="204"/>
      <c r="N46" s="204"/>
      <c r="O46" s="204"/>
      <c r="P46" s="204"/>
      <c r="Q46" s="204"/>
      <c r="R46" s="204"/>
      <c r="S46" s="204"/>
      <c r="T46" s="204"/>
      <c r="U46" s="316"/>
      <c r="V46" s="317"/>
    </row>
    <row r="47" spans="1:22" ht="11.25" customHeight="1">
      <c r="A47" s="751"/>
      <c r="B47" s="752"/>
      <c r="C47" s="752"/>
      <c r="D47" s="752"/>
      <c r="E47" s="752"/>
      <c r="F47" s="752"/>
      <c r="G47" s="753"/>
      <c r="H47" s="128"/>
      <c r="I47" s="224">
        <f t="shared" si="0"/>
        <v>0</v>
      </c>
      <c r="J47" s="204"/>
      <c r="K47" s="204"/>
      <c r="L47" s="204"/>
      <c r="M47" s="204"/>
      <c r="N47" s="204"/>
      <c r="O47" s="204"/>
      <c r="P47" s="204"/>
      <c r="Q47" s="204"/>
      <c r="R47" s="204"/>
      <c r="S47" s="204"/>
      <c r="T47" s="204"/>
      <c r="U47" s="316"/>
      <c r="V47" s="317"/>
    </row>
    <row r="48" spans="1:22" ht="11.25" customHeight="1">
      <c r="A48" s="751"/>
      <c r="B48" s="752"/>
      <c r="C48" s="752"/>
      <c r="D48" s="752"/>
      <c r="E48" s="752"/>
      <c r="F48" s="752"/>
      <c r="G48" s="753"/>
      <c r="H48" s="128"/>
      <c r="I48" s="224">
        <f t="shared" si="0"/>
        <v>0</v>
      </c>
      <c r="J48" s="204"/>
      <c r="K48" s="204"/>
      <c r="L48" s="204"/>
      <c r="M48" s="204"/>
      <c r="N48" s="204"/>
      <c r="O48" s="204"/>
      <c r="P48" s="204"/>
      <c r="Q48" s="204"/>
      <c r="R48" s="204"/>
      <c r="S48" s="204"/>
      <c r="T48" s="204"/>
      <c r="U48" s="316"/>
      <c r="V48" s="317"/>
    </row>
    <row r="49" spans="1:22" ht="11.25" customHeight="1">
      <c r="A49" s="751"/>
      <c r="B49" s="752"/>
      <c r="C49" s="752"/>
      <c r="D49" s="752"/>
      <c r="E49" s="752"/>
      <c r="F49" s="752"/>
      <c r="G49" s="753"/>
      <c r="H49" s="128"/>
      <c r="I49" s="224">
        <f t="shared" si="0"/>
        <v>0</v>
      </c>
      <c r="J49" s="204"/>
      <c r="K49" s="204"/>
      <c r="L49" s="204"/>
      <c r="M49" s="204"/>
      <c r="N49" s="204"/>
      <c r="O49" s="204"/>
      <c r="P49" s="204"/>
      <c r="Q49" s="204"/>
      <c r="R49" s="204"/>
      <c r="S49" s="204"/>
      <c r="T49" s="204"/>
      <c r="U49" s="316"/>
      <c r="V49" s="317"/>
    </row>
    <row r="50" spans="1:22" ht="3" customHeight="1">
      <c r="A50" s="702"/>
      <c r="B50" s="703"/>
      <c r="C50" s="703"/>
      <c r="D50" s="703"/>
      <c r="E50" s="703"/>
      <c r="F50" s="703"/>
      <c r="G50" s="704"/>
      <c r="H50" s="125"/>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125"/>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125"/>
      <c r="I52" s="503">
        <f>SUM(J52:V52)</f>
        <v>0</v>
      </c>
      <c r="J52" s="503">
        <f aca="true" t="shared" si="1" ref="J52:V52">SUM(J24:J49)</f>
        <v>0</v>
      </c>
      <c r="K52" s="503">
        <f t="shared" si="1"/>
        <v>0</v>
      </c>
      <c r="L52" s="503">
        <f t="shared" si="1"/>
        <v>0</v>
      </c>
      <c r="M52" s="503">
        <f t="shared" si="1"/>
        <v>0</v>
      </c>
      <c r="N52" s="503">
        <f t="shared" si="1"/>
        <v>0</v>
      </c>
      <c r="O52" s="503">
        <f t="shared" si="1"/>
        <v>0</v>
      </c>
      <c r="P52" s="503">
        <f t="shared" si="1"/>
        <v>0</v>
      </c>
      <c r="Q52" s="503">
        <f t="shared" si="1"/>
        <v>0</v>
      </c>
      <c r="R52" s="503">
        <f t="shared" si="1"/>
        <v>0</v>
      </c>
      <c r="S52" s="503">
        <f t="shared" si="1"/>
        <v>0</v>
      </c>
      <c r="T52" s="503">
        <f t="shared" si="1"/>
        <v>0</v>
      </c>
      <c r="U52" s="503">
        <f t="shared" si="1"/>
        <v>0</v>
      </c>
      <c r="V52" s="503">
        <f t="shared" si="1"/>
        <v>0</v>
      </c>
    </row>
    <row r="53" spans="1:22" s="9"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9"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10:G10"/>
    <mergeCell ref="A11:G11"/>
    <mergeCell ref="A12:G12"/>
    <mergeCell ref="A13:G13"/>
    <mergeCell ref="A37:G37"/>
    <mergeCell ref="A30:G30"/>
    <mergeCell ref="A31:G31"/>
    <mergeCell ref="A32:G32"/>
    <mergeCell ref="A33:G33"/>
    <mergeCell ref="A53:G53"/>
    <mergeCell ref="A14:G14"/>
    <mergeCell ref="A15:G15"/>
    <mergeCell ref="A24:G24"/>
    <mergeCell ref="A25:G25"/>
    <mergeCell ref="A26:G26"/>
    <mergeCell ref="A27:G27"/>
    <mergeCell ref="A28:G28"/>
    <mergeCell ref="A29:G29"/>
    <mergeCell ref="A36:G36"/>
    <mergeCell ref="A52:G52"/>
    <mergeCell ref="A51:G51"/>
    <mergeCell ref="H17:H21"/>
    <mergeCell ref="A50:G50"/>
    <mergeCell ref="A47:G47"/>
    <mergeCell ref="A48:G48"/>
    <mergeCell ref="A42:G42"/>
    <mergeCell ref="A44:G44"/>
    <mergeCell ref="A45:G45"/>
    <mergeCell ref="A41:G41"/>
    <mergeCell ref="A46:G46"/>
    <mergeCell ref="A34:G34"/>
    <mergeCell ref="A35:G35"/>
    <mergeCell ref="A43:G43"/>
    <mergeCell ref="A49:G49"/>
    <mergeCell ref="A38:G38"/>
    <mergeCell ref="A39:G39"/>
    <mergeCell ref="A40:G40"/>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22.2 &amp;R&amp;7&amp;P von &amp;N</oddFooter>
  </headerFooter>
  <drawing r:id="rId1"/>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5:AD57"/>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672" customWidth="1"/>
    <col min="3" max="3" width="8.140625" style="672" customWidth="1"/>
    <col min="4" max="5" width="3.7109375" style="672" customWidth="1"/>
    <col min="6" max="6" width="8.7109375" style="2" customWidth="1"/>
    <col min="7" max="7" width="5.7109375" style="10" customWidth="1"/>
    <col min="8" max="8" width="3.7109375" style="10" customWidth="1"/>
    <col min="9" max="10" width="8.7109375" style="672" customWidth="1"/>
    <col min="11" max="22" width="7.140625" style="672" customWidth="1"/>
    <col min="23" max="26" width="9.421875" style="672" customWidth="1"/>
    <col min="27" max="16384" width="12.7109375" style="672"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(NUR LA)'!A9:E9</f>
        <v>0</v>
      </c>
      <c r="B10" s="755"/>
      <c r="C10" s="755"/>
      <c r="D10" s="755"/>
      <c r="E10" s="755"/>
      <c r="F10" s="755"/>
      <c r="G10" s="756"/>
      <c r="H10" s="4"/>
      <c r="I10" s="8" t="s">
        <v>229</v>
      </c>
      <c r="J10" s="6"/>
      <c r="K10" s="5"/>
      <c r="L10" s="6"/>
      <c r="M10" s="6"/>
      <c r="N10" s="5"/>
      <c r="O10" s="45"/>
      <c r="P10" s="7"/>
      <c r="Q10" s="7"/>
      <c r="R10" s="7"/>
      <c r="S10" s="7"/>
    </row>
    <row r="11" spans="1:19" ht="11.25" customHeight="1">
      <c r="A11" s="757">
        <f>'kernobstsaft 20 (NUR LA)'!A10:E10</f>
        <v>0</v>
      </c>
      <c r="B11" s="758"/>
      <c r="C11" s="758"/>
      <c r="D11" s="758"/>
      <c r="E11" s="758"/>
      <c r="F11" s="758"/>
      <c r="G11" s="759"/>
      <c r="H11" s="4"/>
      <c r="J11" s="6"/>
      <c r="K11" s="5"/>
      <c r="L11" s="6"/>
      <c r="M11" s="6"/>
      <c r="N11" s="5"/>
      <c r="O11" s="45"/>
      <c r="P11" s="7"/>
      <c r="Q11" s="7"/>
      <c r="R11" s="7"/>
      <c r="S11" s="7"/>
    </row>
    <row r="12" spans="1:9" ht="11.25" customHeight="1">
      <c r="A12" s="757">
        <f>'kernobstsaft 20 (NUR LA)'!A11:E11</f>
        <v>0</v>
      </c>
      <c r="B12" s="758"/>
      <c r="C12" s="758"/>
      <c r="D12" s="758"/>
      <c r="E12" s="758"/>
      <c r="F12" s="758"/>
      <c r="G12" s="759"/>
      <c r="I12" s="11" t="s">
        <v>164</v>
      </c>
    </row>
    <row r="13" spans="1:9" ht="11.25" customHeight="1">
      <c r="A13" s="757">
        <f>'kernobstsaft 20 (NUR LA)'!A12:E12</f>
        <v>0</v>
      </c>
      <c r="B13" s="758"/>
      <c r="C13" s="758"/>
      <c r="D13" s="758"/>
      <c r="E13" s="758"/>
      <c r="F13" s="758"/>
      <c r="G13" s="759"/>
      <c r="I13" s="673" t="s">
        <v>234</v>
      </c>
    </row>
    <row r="14" spans="1:9" ht="11.25" customHeight="1">
      <c r="A14" s="757">
        <f>'kernobstsaft 20 (NUR LA)'!A13:E13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211</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667" t="s">
        <v>41</v>
      </c>
      <c r="K17" s="667"/>
      <c r="L17" s="667"/>
      <c r="M17" s="667"/>
      <c r="N17" s="667"/>
      <c r="O17" s="152"/>
      <c r="P17" s="153" t="s">
        <v>42</v>
      </c>
      <c r="Q17" s="154"/>
      <c r="R17" s="154"/>
      <c r="S17" s="154"/>
      <c r="T17" s="154"/>
      <c r="U17" s="154"/>
      <c r="V17" s="155"/>
      <c r="W17" s="650"/>
      <c r="X17" s="650"/>
      <c r="Y17" s="650"/>
      <c r="Z17" s="650"/>
    </row>
    <row r="18" spans="1:26" ht="11.25" customHeight="1">
      <c r="A18" s="156" t="s">
        <v>160</v>
      </c>
      <c r="B18" s="158"/>
      <c r="C18" s="158"/>
      <c r="D18" s="645"/>
      <c r="E18" s="645"/>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650"/>
      <c r="X18" s="650"/>
      <c r="Y18" s="650"/>
      <c r="Z18" s="650"/>
    </row>
    <row r="19" spans="1:26" ht="11.25" customHeight="1">
      <c r="A19" s="46" t="s">
        <v>163</v>
      </c>
      <c r="B19" s="157"/>
      <c r="C19" s="158"/>
      <c r="D19" s="646"/>
      <c r="E19" s="646"/>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650"/>
      <c r="X19" s="650"/>
      <c r="Y19" s="650"/>
      <c r="Z19" s="650"/>
    </row>
    <row r="20" spans="1:26" ht="11.25" customHeight="1">
      <c r="A20" s="156" t="s">
        <v>161</v>
      </c>
      <c r="B20" s="646"/>
      <c r="C20" s="646"/>
      <c r="D20" s="646"/>
      <c r="E20" s="646"/>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650"/>
      <c r="X20" s="650"/>
      <c r="Y20" s="650"/>
      <c r="Z20" s="650"/>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650"/>
      <c r="X21" s="650"/>
      <c r="Y21" s="650"/>
      <c r="Z21" s="650"/>
    </row>
    <row r="22" spans="1:22" ht="11.25" customHeight="1">
      <c r="A22" s="119"/>
      <c r="B22" s="646"/>
      <c r="C22" s="646"/>
      <c r="D22" s="646"/>
      <c r="E22" s="646"/>
      <c r="F22" s="15"/>
      <c r="G22" s="670"/>
      <c r="H22" s="670"/>
      <c r="I22" s="670">
        <v>1</v>
      </c>
      <c r="J22" s="670">
        <v>2</v>
      </c>
      <c r="K22" s="670">
        <v>3</v>
      </c>
      <c r="L22" s="670">
        <v>4</v>
      </c>
      <c r="M22" s="670">
        <v>5</v>
      </c>
      <c r="N22" s="670">
        <v>6</v>
      </c>
      <c r="O22" s="670">
        <v>7</v>
      </c>
      <c r="P22" s="670">
        <v>8</v>
      </c>
      <c r="Q22" s="670">
        <v>9</v>
      </c>
      <c r="R22" s="48">
        <v>10</v>
      </c>
      <c r="S22" s="48">
        <v>11</v>
      </c>
      <c r="T22" s="48">
        <v>12</v>
      </c>
      <c r="U22" s="48">
        <v>13</v>
      </c>
      <c r="V22" s="48">
        <v>14</v>
      </c>
    </row>
    <row r="23" spans="1:22" ht="3" customHeight="1">
      <c r="A23" s="647"/>
      <c r="B23" s="646"/>
      <c r="C23" s="646"/>
      <c r="D23" s="646"/>
      <c r="E23" s="646"/>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v>0</v>
      </c>
      <c r="K24" s="213"/>
      <c r="L24" s="213"/>
      <c r="M24" s="213"/>
      <c r="N24" s="213"/>
      <c r="O24" s="213"/>
      <c r="P24" s="213"/>
      <c r="Q24" s="213"/>
      <c r="R24" s="213"/>
      <c r="S24" s="213"/>
      <c r="T24" s="213"/>
      <c r="U24" s="213"/>
      <c r="V24" s="213"/>
    </row>
    <row r="25" spans="1:22" ht="11.25" customHeight="1">
      <c r="A25" s="751"/>
      <c r="B25" s="752"/>
      <c r="C25" s="752"/>
      <c r="D25" s="752"/>
      <c r="E25" s="752"/>
      <c r="F25" s="752"/>
      <c r="G25" s="753"/>
      <c r="H25" s="128"/>
      <c r="I25" s="224">
        <f t="shared" si="0"/>
        <v>0</v>
      </c>
      <c r="J25" s="204">
        <v>0</v>
      </c>
      <c r="K25" s="204"/>
      <c r="L25" s="204"/>
      <c r="M25" s="204"/>
      <c r="N25" s="204"/>
      <c r="O25" s="204"/>
      <c r="P25" s="300"/>
      <c r="Q25" s="315"/>
      <c r="R25" s="315"/>
      <c r="S25" s="315"/>
      <c r="T25" s="315"/>
      <c r="U25" s="213"/>
      <c r="V25" s="315"/>
    </row>
    <row r="26" spans="1:22" ht="11.25" customHeight="1">
      <c r="A26" s="751"/>
      <c r="B26" s="752"/>
      <c r="C26" s="752"/>
      <c r="D26" s="752"/>
      <c r="E26" s="752"/>
      <c r="F26" s="752"/>
      <c r="G26" s="753"/>
      <c r="H26" s="128"/>
      <c r="I26" s="224">
        <f t="shared" si="0"/>
        <v>0</v>
      </c>
      <c r="J26" s="204"/>
      <c r="K26" s="204"/>
      <c r="L26" s="204"/>
      <c r="M26" s="204"/>
      <c r="N26" s="204"/>
      <c r="O26" s="204"/>
      <c r="P26" s="204"/>
      <c r="Q26" s="204"/>
      <c r="R26" s="204"/>
      <c r="S26" s="204"/>
      <c r="T26" s="204"/>
      <c r="U26" s="204"/>
      <c r="V26" s="204"/>
    </row>
    <row r="27" spans="1:22" ht="11.25" customHeight="1">
      <c r="A27" s="751"/>
      <c r="B27" s="752"/>
      <c r="C27" s="752"/>
      <c r="D27" s="752"/>
      <c r="E27" s="752"/>
      <c r="F27" s="752"/>
      <c r="G27" s="753"/>
      <c r="H27" s="128"/>
      <c r="I27" s="224">
        <f t="shared" si="0"/>
        <v>0</v>
      </c>
      <c r="J27" s="204"/>
      <c r="K27" s="204"/>
      <c r="L27" s="204"/>
      <c r="M27" s="204"/>
      <c r="N27" s="204"/>
      <c r="O27" s="204"/>
      <c r="P27" s="300"/>
      <c r="Q27" s="315"/>
      <c r="R27" s="315"/>
      <c r="S27" s="315"/>
      <c r="T27" s="315"/>
      <c r="U27" s="213"/>
      <c r="V27" s="315"/>
    </row>
    <row r="28" spans="1:22" ht="11.25" customHeight="1">
      <c r="A28" s="751"/>
      <c r="B28" s="752"/>
      <c r="C28" s="752"/>
      <c r="D28" s="752"/>
      <c r="E28" s="752"/>
      <c r="F28" s="752"/>
      <c r="G28" s="753"/>
      <c r="H28" s="128"/>
      <c r="I28" s="224">
        <f t="shared" si="0"/>
        <v>0</v>
      </c>
      <c r="J28" s="204">
        <v>0</v>
      </c>
      <c r="K28" s="204"/>
      <c r="L28" s="204"/>
      <c r="M28" s="204"/>
      <c r="N28" s="204"/>
      <c r="O28" s="204"/>
      <c r="P28" s="300"/>
      <c r="Q28" s="315"/>
      <c r="R28" s="315"/>
      <c r="S28" s="315"/>
      <c r="T28" s="315"/>
      <c r="U28" s="213"/>
      <c r="V28" s="315"/>
    </row>
    <row r="29" spans="1:22" ht="11.25" customHeight="1">
      <c r="A29" s="751"/>
      <c r="B29" s="752"/>
      <c r="C29" s="752"/>
      <c r="D29" s="752"/>
      <c r="E29" s="752"/>
      <c r="F29" s="752"/>
      <c r="G29" s="753"/>
      <c r="H29" s="128"/>
      <c r="I29" s="224">
        <f t="shared" si="0"/>
        <v>0</v>
      </c>
      <c r="J29" s="204">
        <v>0</v>
      </c>
      <c r="K29" s="204"/>
      <c r="L29" s="204"/>
      <c r="M29" s="204"/>
      <c r="N29" s="204"/>
      <c r="O29" s="204"/>
      <c r="P29" s="204"/>
      <c r="Q29" s="204"/>
      <c r="R29" s="204"/>
      <c r="S29" s="204"/>
      <c r="T29" s="204"/>
      <c r="U29" s="204"/>
      <c r="V29" s="204"/>
    </row>
    <row r="30" spans="1:22" ht="11.25" customHeight="1">
      <c r="A30" s="751"/>
      <c r="B30" s="752"/>
      <c r="C30" s="752"/>
      <c r="D30" s="752"/>
      <c r="E30" s="752"/>
      <c r="F30" s="752"/>
      <c r="G30" s="753"/>
      <c r="H30" s="128"/>
      <c r="I30" s="224">
        <f t="shared" si="0"/>
        <v>0</v>
      </c>
      <c r="J30" s="204">
        <v>0</v>
      </c>
      <c r="K30" s="204"/>
      <c r="L30" s="204"/>
      <c r="M30" s="204"/>
      <c r="N30" s="204"/>
      <c r="O30" s="204"/>
      <c r="P30" s="204"/>
      <c r="Q30" s="204"/>
      <c r="R30" s="204"/>
      <c r="S30" s="204"/>
      <c r="T30" s="204"/>
      <c r="U30" s="204"/>
      <c r="V30" s="204"/>
    </row>
    <row r="31" spans="1:22" ht="11.25" customHeight="1">
      <c r="A31" s="751"/>
      <c r="B31" s="752"/>
      <c r="C31" s="752"/>
      <c r="D31" s="752"/>
      <c r="E31" s="752"/>
      <c r="F31" s="752"/>
      <c r="G31" s="753"/>
      <c r="H31" s="128"/>
      <c r="I31" s="224">
        <f t="shared" si="0"/>
        <v>0</v>
      </c>
      <c r="J31" s="204">
        <v>0</v>
      </c>
      <c r="K31" s="204"/>
      <c r="L31" s="204"/>
      <c r="M31" s="204"/>
      <c r="N31" s="204"/>
      <c r="O31" s="204"/>
      <c r="P31" s="204"/>
      <c r="Q31" s="204"/>
      <c r="R31" s="204"/>
      <c r="S31" s="204"/>
      <c r="T31" s="204"/>
      <c r="U31" s="316"/>
      <c r="V31" s="317"/>
    </row>
    <row r="32" spans="1:30" ht="11.25" customHeight="1">
      <c r="A32" s="751"/>
      <c r="B32" s="752"/>
      <c r="C32" s="752"/>
      <c r="D32" s="752"/>
      <c r="E32" s="752"/>
      <c r="F32" s="752"/>
      <c r="G32" s="753"/>
      <c r="H32" s="128"/>
      <c r="I32" s="224">
        <f t="shared" si="0"/>
        <v>0</v>
      </c>
      <c r="J32" s="204">
        <v>0</v>
      </c>
      <c r="K32" s="204"/>
      <c r="L32" s="204"/>
      <c r="M32" s="204"/>
      <c r="N32" s="204"/>
      <c r="O32" s="204"/>
      <c r="P32" s="204"/>
      <c r="Q32" s="204"/>
      <c r="R32" s="204"/>
      <c r="S32" s="204"/>
      <c r="T32" s="204"/>
      <c r="U32" s="316"/>
      <c r="V32" s="317"/>
      <c r="W32" s="649"/>
      <c r="X32" s="646"/>
      <c r="Y32" s="646"/>
      <c r="Z32" s="646"/>
      <c r="AA32" s="646"/>
      <c r="AB32" s="646"/>
      <c r="AC32" s="646"/>
      <c r="AD32" s="646"/>
    </row>
    <row r="33" spans="1:22" ht="11.25" customHeight="1">
      <c r="A33" s="751"/>
      <c r="B33" s="752"/>
      <c r="C33" s="752"/>
      <c r="D33" s="752"/>
      <c r="E33" s="752"/>
      <c r="F33" s="752"/>
      <c r="G33" s="753"/>
      <c r="H33" s="128"/>
      <c r="I33" s="224">
        <f t="shared" si="0"/>
        <v>0</v>
      </c>
      <c r="J33" s="204">
        <v>0</v>
      </c>
      <c r="K33" s="204"/>
      <c r="L33" s="204"/>
      <c r="M33" s="204"/>
      <c r="N33" s="204"/>
      <c r="O33" s="204"/>
      <c r="P33" s="204"/>
      <c r="Q33" s="204"/>
      <c r="R33" s="204"/>
      <c r="S33" s="204"/>
      <c r="T33" s="204"/>
      <c r="U33" s="316"/>
      <c r="V33" s="317"/>
    </row>
    <row r="34" spans="1:22" ht="11.25" customHeight="1">
      <c r="A34" s="751"/>
      <c r="B34" s="752"/>
      <c r="C34" s="752"/>
      <c r="D34" s="752"/>
      <c r="E34" s="752"/>
      <c r="F34" s="752"/>
      <c r="G34" s="753"/>
      <c r="H34" s="128"/>
      <c r="I34" s="224">
        <f t="shared" si="0"/>
        <v>0</v>
      </c>
      <c r="J34" s="204">
        <v>0</v>
      </c>
      <c r="K34" s="204"/>
      <c r="L34" s="204"/>
      <c r="M34" s="204"/>
      <c r="N34" s="204"/>
      <c r="O34" s="204"/>
      <c r="P34" s="204"/>
      <c r="Q34" s="204"/>
      <c r="R34" s="204"/>
      <c r="S34" s="204"/>
      <c r="T34" s="204"/>
      <c r="U34" s="316"/>
      <c r="V34" s="317"/>
    </row>
    <row r="35" spans="1:22" ht="11.25" customHeight="1">
      <c r="A35" s="751"/>
      <c r="B35" s="752"/>
      <c r="C35" s="752"/>
      <c r="D35" s="752"/>
      <c r="E35" s="752"/>
      <c r="F35" s="752"/>
      <c r="G35" s="753"/>
      <c r="H35" s="324"/>
      <c r="I35" s="224">
        <f t="shared" si="0"/>
        <v>0</v>
      </c>
      <c r="J35" s="204">
        <v>0</v>
      </c>
      <c r="K35" s="204"/>
      <c r="L35" s="204"/>
      <c r="M35" s="204"/>
      <c r="N35" s="204"/>
      <c r="O35" s="204"/>
      <c r="P35" s="204"/>
      <c r="Q35" s="204"/>
      <c r="R35" s="204"/>
      <c r="S35" s="204"/>
      <c r="T35" s="204"/>
      <c r="U35" s="204"/>
      <c r="V35" s="204"/>
    </row>
    <row r="36" spans="1:22" ht="11.25" customHeight="1">
      <c r="A36" s="751"/>
      <c r="B36" s="752"/>
      <c r="C36" s="752"/>
      <c r="D36" s="752"/>
      <c r="E36" s="752"/>
      <c r="F36" s="752"/>
      <c r="G36" s="753"/>
      <c r="H36" s="128"/>
      <c r="I36" s="224">
        <f t="shared" si="0"/>
        <v>0</v>
      </c>
      <c r="J36" s="204">
        <v>0</v>
      </c>
      <c r="K36" s="204"/>
      <c r="L36" s="204"/>
      <c r="M36" s="204"/>
      <c r="N36" s="204"/>
      <c r="O36" s="204"/>
      <c r="P36" s="204"/>
      <c r="Q36" s="204"/>
      <c r="R36" s="204"/>
      <c r="S36" s="204"/>
      <c r="T36" s="204"/>
      <c r="U36" s="204"/>
      <c r="V36" s="204"/>
    </row>
    <row r="37" spans="1:22" ht="11.25" customHeight="1">
      <c r="A37" s="751"/>
      <c r="B37" s="752"/>
      <c r="C37" s="752"/>
      <c r="D37" s="752"/>
      <c r="E37" s="752"/>
      <c r="F37" s="752"/>
      <c r="G37" s="753"/>
      <c r="H37" s="324"/>
      <c r="I37" s="224">
        <f t="shared" si="0"/>
        <v>0</v>
      </c>
      <c r="J37" s="204">
        <v>0</v>
      </c>
      <c r="K37" s="204"/>
      <c r="L37" s="204"/>
      <c r="M37" s="204"/>
      <c r="N37" s="204"/>
      <c r="O37" s="204"/>
      <c r="P37" s="204"/>
      <c r="Q37" s="204"/>
      <c r="R37" s="204"/>
      <c r="S37" s="204"/>
      <c r="T37" s="204"/>
      <c r="U37" s="204"/>
      <c r="V37" s="204"/>
    </row>
    <row r="38" spans="1:22" ht="11.25" customHeight="1">
      <c r="A38" s="751"/>
      <c r="B38" s="752"/>
      <c r="C38" s="752"/>
      <c r="D38" s="752"/>
      <c r="E38" s="752"/>
      <c r="F38" s="752"/>
      <c r="G38" s="753"/>
      <c r="H38" s="324"/>
      <c r="I38" s="224">
        <f t="shared" si="0"/>
        <v>0</v>
      </c>
      <c r="J38" s="204"/>
      <c r="K38" s="204"/>
      <c r="L38" s="204"/>
      <c r="M38" s="204"/>
      <c r="N38" s="204"/>
      <c r="O38" s="204"/>
      <c r="P38" s="204"/>
      <c r="Q38" s="204"/>
      <c r="R38" s="204"/>
      <c r="S38" s="204"/>
      <c r="T38" s="204"/>
      <c r="U38" s="204"/>
      <c r="V38" s="204"/>
    </row>
    <row r="39" spans="1:22" ht="11.25" customHeight="1">
      <c r="A39" s="751"/>
      <c r="B39" s="752"/>
      <c r="C39" s="752"/>
      <c r="D39" s="752"/>
      <c r="E39" s="752"/>
      <c r="F39" s="752"/>
      <c r="G39" s="753"/>
      <c r="H39" s="324"/>
      <c r="I39" s="224">
        <f t="shared" si="0"/>
        <v>0</v>
      </c>
      <c r="J39" s="204"/>
      <c r="K39" s="204"/>
      <c r="L39" s="204"/>
      <c r="M39" s="204"/>
      <c r="N39" s="204"/>
      <c r="O39" s="204"/>
      <c r="P39" s="204"/>
      <c r="Q39" s="204"/>
      <c r="R39" s="204"/>
      <c r="S39" s="204"/>
      <c r="T39" s="204"/>
      <c r="U39" s="204"/>
      <c r="V39" s="204"/>
    </row>
    <row r="40" spans="1:22" ht="11.25" customHeight="1">
      <c r="A40" s="751"/>
      <c r="B40" s="752"/>
      <c r="C40" s="752"/>
      <c r="D40" s="752"/>
      <c r="E40" s="752"/>
      <c r="F40" s="752"/>
      <c r="G40" s="753"/>
      <c r="H40" s="324"/>
      <c r="I40" s="224">
        <f t="shared" si="0"/>
        <v>0</v>
      </c>
      <c r="J40" s="204"/>
      <c r="K40" s="204"/>
      <c r="L40" s="204"/>
      <c r="M40" s="204"/>
      <c r="N40" s="204"/>
      <c r="O40" s="204"/>
      <c r="P40" s="204"/>
      <c r="Q40" s="204"/>
      <c r="R40" s="204"/>
      <c r="S40" s="204"/>
      <c r="T40" s="204"/>
      <c r="U40" s="204"/>
      <c r="V40" s="204"/>
    </row>
    <row r="41" spans="1:22" ht="11.25" customHeight="1">
      <c r="A41" s="751"/>
      <c r="B41" s="752"/>
      <c r="C41" s="752"/>
      <c r="D41" s="752"/>
      <c r="E41" s="752"/>
      <c r="F41" s="752"/>
      <c r="G41" s="753"/>
      <c r="H41" s="324"/>
      <c r="I41" s="224">
        <f t="shared" si="0"/>
        <v>0</v>
      </c>
      <c r="J41" s="204"/>
      <c r="K41" s="204"/>
      <c r="L41" s="204"/>
      <c r="M41" s="204"/>
      <c r="N41" s="204"/>
      <c r="O41" s="204"/>
      <c r="P41" s="204"/>
      <c r="Q41" s="204"/>
      <c r="R41" s="204"/>
      <c r="S41" s="204"/>
      <c r="T41" s="204"/>
      <c r="U41" s="204"/>
      <c r="V41" s="204"/>
    </row>
    <row r="42" spans="1:22" ht="11.25" customHeight="1">
      <c r="A42" s="751"/>
      <c r="B42" s="752"/>
      <c r="C42" s="752"/>
      <c r="D42" s="752"/>
      <c r="E42" s="752"/>
      <c r="F42" s="752"/>
      <c r="G42" s="753"/>
      <c r="H42" s="324"/>
      <c r="I42" s="224">
        <f t="shared" si="0"/>
        <v>0</v>
      </c>
      <c r="J42" s="204"/>
      <c r="K42" s="204"/>
      <c r="L42" s="204"/>
      <c r="M42" s="204"/>
      <c r="N42" s="204"/>
      <c r="O42" s="204"/>
      <c r="P42" s="204"/>
      <c r="Q42" s="204"/>
      <c r="R42" s="204"/>
      <c r="S42" s="204"/>
      <c r="T42" s="204"/>
      <c r="U42" s="316"/>
      <c r="V42" s="317"/>
    </row>
    <row r="43" spans="1:22" ht="11.25" customHeight="1">
      <c r="A43" s="751"/>
      <c r="B43" s="752"/>
      <c r="C43" s="752"/>
      <c r="D43" s="752"/>
      <c r="E43" s="752"/>
      <c r="F43" s="752"/>
      <c r="G43" s="753"/>
      <c r="H43" s="324"/>
      <c r="I43" s="224">
        <f t="shared" si="0"/>
        <v>0</v>
      </c>
      <c r="J43" s="204"/>
      <c r="K43" s="204"/>
      <c r="L43" s="204"/>
      <c r="M43" s="204"/>
      <c r="N43" s="204"/>
      <c r="O43" s="204"/>
      <c r="P43" s="204"/>
      <c r="Q43" s="204"/>
      <c r="R43" s="204"/>
      <c r="S43" s="204"/>
      <c r="T43" s="204"/>
      <c r="U43" s="316"/>
      <c r="V43" s="317"/>
    </row>
    <row r="44" spans="1:22" ht="11.25" customHeight="1">
      <c r="A44" s="751"/>
      <c r="B44" s="752"/>
      <c r="C44" s="752"/>
      <c r="D44" s="752"/>
      <c r="E44" s="752"/>
      <c r="F44" s="752"/>
      <c r="G44" s="753"/>
      <c r="H44" s="324"/>
      <c r="I44" s="224">
        <f t="shared" si="0"/>
        <v>0</v>
      </c>
      <c r="J44" s="204"/>
      <c r="K44" s="204"/>
      <c r="L44" s="204"/>
      <c r="M44" s="204"/>
      <c r="N44" s="204"/>
      <c r="O44" s="204"/>
      <c r="P44" s="204"/>
      <c r="Q44" s="204"/>
      <c r="R44" s="204"/>
      <c r="S44" s="204"/>
      <c r="T44" s="204"/>
      <c r="U44" s="316"/>
      <c r="V44" s="317"/>
    </row>
    <row r="45" spans="1:22" ht="11.25" customHeight="1">
      <c r="A45" s="751"/>
      <c r="B45" s="752"/>
      <c r="C45" s="752"/>
      <c r="D45" s="752"/>
      <c r="E45" s="752"/>
      <c r="F45" s="752"/>
      <c r="G45" s="753"/>
      <c r="H45" s="324"/>
      <c r="I45" s="224">
        <f t="shared" si="0"/>
        <v>0</v>
      </c>
      <c r="J45" s="204"/>
      <c r="K45" s="204"/>
      <c r="L45" s="204"/>
      <c r="M45" s="204"/>
      <c r="N45" s="204"/>
      <c r="O45" s="204"/>
      <c r="P45" s="204"/>
      <c r="Q45" s="204"/>
      <c r="R45" s="204"/>
      <c r="S45" s="204"/>
      <c r="T45" s="204"/>
      <c r="U45" s="316"/>
      <c r="V45" s="317"/>
    </row>
    <row r="46" spans="1:22" ht="11.25" customHeight="1">
      <c r="A46" s="751"/>
      <c r="B46" s="752"/>
      <c r="C46" s="752"/>
      <c r="D46" s="752"/>
      <c r="E46" s="752"/>
      <c r="F46" s="752"/>
      <c r="G46" s="753"/>
      <c r="H46" s="128"/>
      <c r="I46" s="224">
        <f t="shared" si="0"/>
        <v>0</v>
      </c>
      <c r="J46" s="204"/>
      <c r="K46" s="204"/>
      <c r="L46" s="204"/>
      <c r="M46" s="204"/>
      <c r="N46" s="204"/>
      <c r="O46" s="204"/>
      <c r="P46" s="204"/>
      <c r="Q46" s="204"/>
      <c r="R46" s="204"/>
      <c r="S46" s="204"/>
      <c r="T46" s="204"/>
      <c r="U46" s="316"/>
      <c r="V46" s="317"/>
    </row>
    <row r="47" spans="1:22" ht="11.25" customHeight="1">
      <c r="A47" s="751"/>
      <c r="B47" s="752"/>
      <c r="C47" s="752"/>
      <c r="D47" s="752"/>
      <c r="E47" s="752"/>
      <c r="F47" s="752"/>
      <c r="G47" s="753"/>
      <c r="H47" s="128"/>
      <c r="I47" s="224">
        <f t="shared" si="0"/>
        <v>0</v>
      </c>
      <c r="J47" s="204"/>
      <c r="K47" s="204"/>
      <c r="L47" s="204"/>
      <c r="M47" s="204"/>
      <c r="N47" s="204"/>
      <c r="O47" s="204"/>
      <c r="P47" s="204"/>
      <c r="Q47" s="204"/>
      <c r="R47" s="204"/>
      <c r="S47" s="204"/>
      <c r="T47" s="204"/>
      <c r="U47" s="316"/>
      <c r="V47" s="317"/>
    </row>
    <row r="48" spans="1:22" ht="11.25" customHeight="1">
      <c r="A48" s="751"/>
      <c r="B48" s="752"/>
      <c r="C48" s="752"/>
      <c r="D48" s="752"/>
      <c r="E48" s="752"/>
      <c r="F48" s="752"/>
      <c r="G48" s="753"/>
      <c r="H48" s="128"/>
      <c r="I48" s="224">
        <f t="shared" si="0"/>
        <v>0</v>
      </c>
      <c r="J48" s="204"/>
      <c r="K48" s="204"/>
      <c r="L48" s="204"/>
      <c r="M48" s="204"/>
      <c r="N48" s="204"/>
      <c r="O48" s="204"/>
      <c r="P48" s="204"/>
      <c r="Q48" s="204"/>
      <c r="R48" s="204"/>
      <c r="S48" s="204"/>
      <c r="T48" s="204"/>
      <c r="U48" s="316"/>
      <c r="V48" s="317"/>
    </row>
    <row r="49" spans="1:22" ht="11.25" customHeight="1">
      <c r="A49" s="751"/>
      <c r="B49" s="752"/>
      <c r="C49" s="752"/>
      <c r="D49" s="752"/>
      <c r="E49" s="752"/>
      <c r="F49" s="752"/>
      <c r="G49" s="753"/>
      <c r="H49" s="128"/>
      <c r="I49" s="224">
        <f t="shared" si="0"/>
        <v>0</v>
      </c>
      <c r="J49" s="204"/>
      <c r="K49" s="204"/>
      <c r="L49" s="204"/>
      <c r="M49" s="204"/>
      <c r="N49" s="204"/>
      <c r="O49" s="204"/>
      <c r="P49" s="204"/>
      <c r="Q49" s="204"/>
      <c r="R49" s="204"/>
      <c r="S49" s="204"/>
      <c r="T49" s="204"/>
      <c r="U49" s="316"/>
      <c r="V49" s="317"/>
    </row>
    <row r="50" spans="1:22" ht="3" customHeight="1">
      <c r="A50" s="702"/>
      <c r="B50" s="703"/>
      <c r="C50" s="703"/>
      <c r="D50" s="703"/>
      <c r="E50" s="703"/>
      <c r="F50" s="703"/>
      <c r="G50" s="704"/>
      <c r="H50" s="663"/>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663"/>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663"/>
      <c r="I52" s="503">
        <f>SUM(J52:V52)</f>
        <v>0</v>
      </c>
      <c r="J52" s="503">
        <f aca="true" t="shared" si="1" ref="J52:V52">SUM(J24:J49)</f>
        <v>0</v>
      </c>
      <c r="K52" s="503">
        <f t="shared" si="1"/>
        <v>0</v>
      </c>
      <c r="L52" s="503">
        <f t="shared" si="1"/>
        <v>0</v>
      </c>
      <c r="M52" s="503">
        <f t="shared" si="1"/>
        <v>0</v>
      </c>
      <c r="N52" s="503">
        <f t="shared" si="1"/>
        <v>0</v>
      </c>
      <c r="O52" s="503">
        <f t="shared" si="1"/>
        <v>0</v>
      </c>
      <c r="P52" s="503">
        <f t="shared" si="1"/>
        <v>0</v>
      </c>
      <c r="Q52" s="503">
        <f t="shared" si="1"/>
        <v>0</v>
      </c>
      <c r="R52" s="503">
        <f t="shared" si="1"/>
        <v>0</v>
      </c>
      <c r="S52" s="503">
        <f t="shared" si="1"/>
        <v>0</v>
      </c>
      <c r="T52" s="503">
        <f t="shared" si="1"/>
        <v>0</v>
      </c>
      <c r="U52" s="503">
        <f t="shared" si="1"/>
        <v>0</v>
      </c>
      <c r="V52" s="503">
        <f t="shared" si="1"/>
        <v>0</v>
      </c>
    </row>
    <row r="53" spans="1:22" s="650"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650"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53:G53"/>
    <mergeCell ref="A47:G47"/>
    <mergeCell ref="A48:G48"/>
    <mergeCell ref="A49:G49"/>
    <mergeCell ref="A50:G50"/>
    <mergeCell ref="A51:G51"/>
    <mergeCell ref="A52:G52"/>
    <mergeCell ref="A46:G46"/>
    <mergeCell ref="A35:G35"/>
    <mergeCell ref="A36:G36"/>
    <mergeCell ref="A37:G37"/>
    <mergeCell ref="A38:G38"/>
    <mergeCell ref="A39:G39"/>
    <mergeCell ref="A40:G40"/>
    <mergeCell ref="A41:G41"/>
    <mergeCell ref="A42:G42"/>
    <mergeCell ref="A43:G43"/>
    <mergeCell ref="A44:G44"/>
    <mergeCell ref="A45:G45"/>
    <mergeCell ref="A34:G34"/>
    <mergeCell ref="H17:H21"/>
    <mergeCell ref="A24:G24"/>
    <mergeCell ref="A25:G25"/>
    <mergeCell ref="A26:G26"/>
    <mergeCell ref="A27:G27"/>
    <mergeCell ref="A28:G28"/>
    <mergeCell ref="A29:G29"/>
    <mergeCell ref="A30:G30"/>
    <mergeCell ref="A31:G31"/>
    <mergeCell ref="A32:G32"/>
    <mergeCell ref="A33:G33"/>
    <mergeCell ref="A15:G15"/>
    <mergeCell ref="A10:G10"/>
    <mergeCell ref="A11:G11"/>
    <mergeCell ref="A12:G12"/>
    <mergeCell ref="A13:G13"/>
    <mergeCell ref="A14:G14"/>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22.2 &amp;R&amp;7&amp;P von &amp;N</oddFooter>
  </headerFooter>
  <drawing r:id="rId1"/>
</worksheet>
</file>

<file path=xl/worksheets/sheet8.xml><?xml version="1.0" encoding="utf-8"?>
<worksheet xmlns="http://schemas.openxmlformats.org/spreadsheetml/2006/main" xmlns:r="http://schemas.openxmlformats.org/officeDocument/2006/relationships">
  <sheetPr>
    <tabColor theme="6" tint="0.39998000860214233"/>
    <pageSetUpPr fitToPage="1"/>
  </sheetPr>
  <dimension ref="A5:AD57"/>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1" customWidth="1"/>
    <col min="3" max="3" width="8.140625" style="1" customWidth="1"/>
    <col min="4" max="5" width="3.7109375" style="1" customWidth="1"/>
    <col min="6" max="6" width="8.7109375" style="2" customWidth="1"/>
    <col min="7" max="7" width="5.7109375" style="10" customWidth="1"/>
    <col min="8" max="8" width="3.7109375" style="10" customWidth="1"/>
    <col min="9" max="10" width="8.7109375" style="1" customWidth="1"/>
    <col min="11" max="22" width="7.140625" style="1" customWidth="1"/>
    <col min="23" max="26" width="9.421875" style="1" customWidth="1"/>
    <col min="27" max="16384" width="12.7109375" style="1"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(OHNE LA)'!$A$9</f>
        <v>0</v>
      </c>
      <c r="B10" s="755"/>
      <c r="C10" s="755"/>
      <c r="D10" s="755"/>
      <c r="E10" s="755"/>
      <c r="F10" s="755"/>
      <c r="G10" s="756"/>
      <c r="H10" s="4"/>
      <c r="I10" s="8" t="s">
        <v>226</v>
      </c>
      <c r="J10" s="6"/>
      <c r="K10" s="5"/>
      <c r="L10" s="6"/>
      <c r="M10" s="6"/>
      <c r="N10" s="5"/>
      <c r="O10" s="45"/>
      <c r="P10" s="7"/>
      <c r="Q10" s="7"/>
      <c r="R10" s="7"/>
      <c r="S10" s="7"/>
    </row>
    <row r="11" spans="1:19" ht="11.25" customHeight="1">
      <c r="A11" s="757">
        <f>'kernobstsaft 20 (OHNE LA)'!$A$10</f>
        <v>0</v>
      </c>
      <c r="B11" s="758"/>
      <c r="C11" s="758"/>
      <c r="D11" s="758"/>
      <c r="E11" s="758"/>
      <c r="F11" s="758"/>
      <c r="G11" s="759"/>
      <c r="H11" s="4"/>
      <c r="J11" s="6"/>
      <c r="K11" s="5"/>
      <c r="L11" s="6"/>
      <c r="M11" s="6"/>
      <c r="N11" s="5"/>
      <c r="O11" s="45"/>
      <c r="P11" s="7"/>
      <c r="Q11" s="7"/>
      <c r="R11" s="7"/>
      <c r="S11" s="7"/>
    </row>
    <row r="12" spans="1:9" ht="11.25" customHeight="1">
      <c r="A12" s="757">
        <f>'kernobstsaft 20 (OHNE LA)'!$A$11</f>
        <v>0</v>
      </c>
      <c r="B12" s="758"/>
      <c r="C12" s="758"/>
      <c r="D12" s="758"/>
      <c r="E12" s="758"/>
      <c r="F12" s="758"/>
      <c r="G12" s="759"/>
      <c r="I12" s="11" t="s">
        <v>165</v>
      </c>
    </row>
    <row r="13" spans="1:9" ht="11.25" customHeight="1">
      <c r="A13" s="757">
        <f>'kernobstsaft 20 (OHNE LA)'!$A$12</f>
        <v>0</v>
      </c>
      <c r="B13" s="758"/>
      <c r="C13" s="758"/>
      <c r="D13" s="758"/>
      <c r="E13" s="758"/>
      <c r="F13" s="758"/>
      <c r="G13" s="759"/>
      <c r="I13" s="673" t="s">
        <v>245</v>
      </c>
    </row>
    <row r="14" spans="1:9" ht="11.25" customHeight="1">
      <c r="A14" s="757">
        <f>'kernobstsaft 20 (OHNE LA)'!$A$13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212</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151" t="s">
        <v>41</v>
      </c>
      <c r="K17" s="151"/>
      <c r="L17" s="151"/>
      <c r="M17" s="151"/>
      <c r="N17" s="151"/>
      <c r="O17" s="152"/>
      <c r="P17" s="153" t="s">
        <v>42</v>
      </c>
      <c r="Q17" s="154"/>
      <c r="R17" s="154"/>
      <c r="S17" s="154"/>
      <c r="T17" s="154"/>
      <c r="U17" s="154"/>
      <c r="V17" s="155"/>
      <c r="W17" s="9"/>
      <c r="X17" s="9"/>
      <c r="Y17" s="9"/>
      <c r="Z17" s="9"/>
    </row>
    <row r="18" spans="1:26" ht="11.25" customHeight="1">
      <c r="A18" s="156" t="s">
        <v>160</v>
      </c>
      <c r="B18" s="158"/>
      <c r="C18" s="158"/>
      <c r="D18" s="207"/>
      <c r="E18" s="207"/>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9"/>
      <c r="X18" s="9"/>
      <c r="Y18" s="9"/>
      <c r="Z18" s="9"/>
    </row>
    <row r="19" spans="1:26" ht="11.25" customHeight="1">
      <c r="A19" s="46" t="s">
        <v>163</v>
      </c>
      <c r="B19" s="157"/>
      <c r="C19" s="158"/>
      <c r="D19" s="14"/>
      <c r="E19" s="14"/>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9"/>
      <c r="X19" s="9"/>
      <c r="Y19" s="9"/>
      <c r="Z19" s="9"/>
    </row>
    <row r="20" spans="1:26" ht="11.25" customHeight="1">
      <c r="A20" s="156" t="s">
        <v>161</v>
      </c>
      <c r="B20" s="14"/>
      <c r="C20" s="14"/>
      <c r="D20" s="14"/>
      <c r="E20" s="14"/>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9"/>
      <c r="X20" s="9"/>
      <c r="Y20" s="9"/>
      <c r="Z20" s="9"/>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9"/>
      <c r="X21" s="9"/>
      <c r="Y21" s="9"/>
      <c r="Z21" s="9"/>
    </row>
    <row r="22" spans="1:22" ht="11.25" customHeight="1">
      <c r="A22" s="119"/>
      <c r="B22" s="14"/>
      <c r="C22" s="14"/>
      <c r="D22" s="14"/>
      <c r="E22" s="14"/>
      <c r="F22" s="15"/>
      <c r="G22" s="114"/>
      <c r="H22" s="114"/>
      <c r="I22" s="114">
        <v>1</v>
      </c>
      <c r="J22" s="114">
        <v>2</v>
      </c>
      <c r="K22" s="114">
        <v>3</v>
      </c>
      <c r="L22" s="114">
        <v>4</v>
      </c>
      <c r="M22" s="114">
        <v>5</v>
      </c>
      <c r="N22" s="114">
        <v>6</v>
      </c>
      <c r="O22" s="114">
        <v>7</v>
      </c>
      <c r="P22" s="114">
        <v>8</v>
      </c>
      <c r="Q22" s="114">
        <v>8</v>
      </c>
      <c r="R22" s="48">
        <v>10</v>
      </c>
      <c r="S22" s="48">
        <v>11</v>
      </c>
      <c r="T22" s="48">
        <v>12</v>
      </c>
      <c r="U22" s="48">
        <v>13</v>
      </c>
      <c r="V22" s="48">
        <v>14</v>
      </c>
    </row>
    <row r="23" spans="1:22" ht="3" customHeight="1">
      <c r="A23" s="135"/>
      <c r="B23" s="14"/>
      <c r="C23" s="14"/>
      <c r="D23" s="14"/>
      <c r="E23" s="14"/>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c r="K24" s="325"/>
      <c r="L24" s="325"/>
      <c r="M24" s="325"/>
      <c r="N24" s="325"/>
      <c r="O24" s="325"/>
      <c r="P24" s="325"/>
      <c r="Q24" s="325"/>
      <c r="R24" s="325"/>
      <c r="S24" s="325"/>
      <c r="T24" s="325"/>
      <c r="U24" s="213"/>
      <c r="V24" s="213"/>
    </row>
    <row r="25" spans="1:22" ht="11.25" customHeight="1">
      <c r="A25" s="751"/>
      <c r="B25" s="752"/>
      <c r="C25" s="752"/>
      <c r="D25" s="752"/>
      <c r="E25" s="752"/>
      <c r="F25" s="752"/>
      <c r="G25" s="753"/>
      <c r="H25" s="128"/>
      <c r="I25" s="224">
        <f t="shared" si="0"/>
        <v>0</v>
      </c>
      <c r="J25" s="204"/>
      <c r="K25" s="312"/>
      <c r="L25" s="312"/>
      <c r="M25" s="312"/>
      <c r="N25" s="312"/>
      <c r="O25" s="312"/>
      <c r="P25" s="326"/>
      <c r="Q25" s="327"/>
      <c r="R25" s="327"/>
      <c r="S25" s="327"/>
      <c r="T25" s="327"/>
      <c r="U25" s="213"/>
      <c r="V25" s="315"/>
    </row>
    <row r="26" spans="1:22" ht="11.25" customHeight="1">
      <c r="A26" s="751"/>
      <c r="B26" s="752"/>
      <c r="C26" s="752"/>
      <c r="D26" s="752"/>
      <c r="E26" s="752"/>
      <c r="F26" s="752"/>
      <c r="G26" s="753"/>
      <c r="H26" s="128"/>
      <c r="I26" s="224">
        <f t="shared" si="0"/>
        <v>0</v>
      </c>
      <c r="J26" s="204"/>
      <c r="K26" s="312"/>
      <c r="L26" s="312"/>
      <c r="M26" s="312"/>
      <c r="N26" s="312"/>
      <c r="O26" s="312"/>
      <c r="P26" s="312"/>
      <c r="Q26" s="312"/>
      <c r="R26" s="312"/>
      <c r="S26" s="312"/>
      <c r="T26" s="312"/>
      <c r="U26" s="204"/>
      <c r="V26" s="204"/>
    </row>
    <row r="27" spans="1:22" ht="11.25" customHeight="1">
      <c r="A27" s="751"/>
      <c r="B27" s="752"/>
      <c r="C27" s="752"/>
      <c r="D27" s="752"/>
      <c r="E27" s="752"/>
      <c r="F27" s="752"/>
      <c r="G27" s="753"/>
      <c r="H27" s="128"/>
      <c r="I27" s="224">
        <f t="shared" si="0"/>
        <v>0</v>
      </c>
      <c r="J27" s="204"/>
      <c r="K27" s="312"/>
      <c r="L27" s="312"/>
      <c r="M27" s="312"/>
      <c r="N27" s="312"/>
      <c r="O27" s="312"/>
      <c r="P27" s="326"/>
      <c r="Q27" s="327"/>
      <c r="R27" s="327"/>
      <c r="S27" s="327"/>
      <c r="T27" s="327"/>
      <c r="U27" s="213"/>
      <c r="V27" s="315"/>
    </row>
    <row r="28" spans="1:22" ht="11.25" customHeight="1">
      <c r="A28" s="751"/>
      <c r="B28" s="752"/>
      <c r="C28" s="752"/>
      <c r="D28" s="752"/>
      <c r="E28" s="752"/>
      <c r="F28" s="752"/>
      <c r="G28" s="753"/>
      <c r="H28" s="128"/>
      <c r="I28" s="224">
        <f t="shared" si="0"/>
        <v>0</v>
      </c>
      <c r="J28" s="204"/>
      <c r="K28" s="312"/>
      <c r="L28" s="312"/>
      <c r="M28" s="312"/>
      <c r="N28" s="312"/>
      <c r="O28" s="312"/>
      <c r="P28" s="326"/>
      <c r="Q28" s="327"/>
      <c r="R28" s="327"/>
      <c r="S28" s="327"/>
      <c r="T28" s="327"/>
      <c r="U28" s="213"/>
      <c r="V28" s="315"/>
    </row>
    <row r="29" spans="1:22" ht="11.25" customHeight="1">
      <c r="A29" s="751"/>
      <c r="B29" s="752"/>
      <c r="C29" s="752"/>
      <c r="D29" s="752"/>
      <c r="E29" s="752"/>
      <c r="F29" s="752"/>
      <c r="G29" s="753"/>
      <c r="H29" s="128"/>
      <c r="I29" s="224">
        <f t="shared" si="0"/>
        <v>0</v>
      </c>
      <c r="J29" s="204"/>
      <c r="K29" s="312"/>
      <c r="L29" s="312"/>
      <c r="M29" s="312"/>
      <c r="N29" s="312"/>
      <c r="O29" s="312"/>
      <c r="P29" s="312"/>
      <c r="Q29" s="312"/>
      <c r="R29" s="312"/>
      <c r="S29" s="312"/>
      <c r="T29" s="312"/>
      <c r="U29" s="204"/>
      <c r="V29" s="204"/>
    </row>
    <row r="30" spans="1:22" ht="11.25" customHeight="1">
      <c r="A30" s="751"/>
      <c r="B30" s="752"/>
      <c r="C30" s="752"/>
      <c r="D30" s="752"/>
      <c r="E30" s="752"/>
      <c r="F30" s="752"/>
      <c r="G30" s="753"/>
      <c r="H30" s="128"/>
      <c r="I30" s="224">
        <f t="shared" si="0"/>
        <v>0</v>
      </c>
      <c r="J30" s="204"/>
      <c r="K30" s="312"/>
      <c r="L30" s="312"/>
      <c r="M30" s="312"/>
      <c r="N30" s="312"/>
      <c r="O30" s="312"/>
      <c r="P30" s="312"/>
      <c r="Q30" s="312"/>
      <c r="R30" s="312"/>
      <c r="S30" s="312"/>
      <c r="T30" s="312"/>
      <c r="U30" s="204"/>
      <c r="V30" s="204"/>
    </row>
    <row r="31" spans="1:22" ht="11.25" customHeight="1">
      <c r="A31" s="751"/>
      <c r="B31" s="752"/>
      <c r="C31" s="752"/>
      <c r="D31" s="752"/>
      <c r="E31" s="752"/>
      <c r="F31" s="752"/>
      <c r="G31" s="753"/>
      <c r="H31" s="128"/>
      <c r="I31" s="224">
        <f t="shared" si="0"/>
        <v>0</v>
      </c>
      <c r="J31" s="204"/>
      <c r="K31" s="312"/>
      <c r="L31" s="312"/>
      <c r="M31" s="312"/>
      <c r="N31" s="312"/>
      <c r="O31" s="312"/>
      <c r="P31" s="312"/>
      <c r="Q31" s="312"/>
      <c r="R31" s="312"/>
      <c r="S31" s="312"/>
      <c r="T31" s="312"/>
      <c r="U31" s="316"/>
      <c r="V31" s="317"/>
    </row>
    <row r="32" spans="1:30" ht="11.25" customHeight="1">
      <c r="A32" s="751"/>
      <c r="B32" s="752"/>
      <c r="C32" s="752"/>
      <c r="D32" s="752"/>
      <c r="E32" s="752"/>
      <c r="F32" s="752"/>
      <c r="G32" s="753"/>
      <c r="H32" s="128"/>
      <c r="I32" s="224">
        <f t="shared" si="0"/>
        <v>0</v>
      </c>
      <c r="J32" s="204"/>
      <c r="K32" s="312"/>
      <c r="L32" s="312"/>
      <c r="M32" s="312"/>
      <c r="N32" s="312"/>
      <c r="O32" s="312"/>
      <c r="P32" s="312"/>
      <c r="Q32" s="312"/>
      <c r="R32" s="312"/>
      <c r="S32" s="312"/>
      <c r="T32" s="312"/>
      <c r="U32" s="316"/>
      <c r="V32" s="317"/>
      <c r="W32" s="222"/>
      <c r="X32" s="14"/>
      <c r="Y32" s="14"/>
      <c r="Z32" s="14"/>
      <c r="AA32" s="14"/>
      <c r="AB32" s="14"/>
      <c r="AC32" s="14"/>
      <c r="AD32" s="14"/>
    </row>
    <row r="33" spans="1:22" ht="11.25" customHeight="1">
      <c r="A33" s="751"/>
      <c r="B33" s="752"/>
      <c r="C33" s="752"/>
      <c r="D33" s="752"/>
      <c r="E33" s="752"/>
      <c r="F33" s="752"/>
      <c r="G33" s="753"/>
      <c r="H33" s="128"/>
      <c r="I33" s="224">
        <f t="shared" si="0"/>
        <v>0</v>
      </c>
      <c r="J33" s="204"/>
      <c r="K33" s="312"/>
      <c r="L33" s="312"/>
      <c r="M33" s="312"/>
      <c r="N33" s="312"/>
      <c r="O33" s="312"/>
      <c r="P33" s="312"/>
      <c r="Q33" s="312"/>
      <c r="R33" s="312"/>
      <c r="S33" s="312"/>
      <c r="T33" s="312"/>
      <c r="U33" s="316"/>
      <c r="V33" s="317"/>
    </row>
    <row r="34" spans="1:22" ht="11.25" customHeight="1">
      <c r="A34" s="751"/>
      <c r="B34" s="752"/>
      <c r="C34" s="752"/>
      <c r="D34" s="752"/>
      <c r="E34" s="752"/>
      <c r="F34" s="752"/>
      <c r="G34" s="753"/>
      <c r="H34" s="128"/>
      <c r="I34" s="224">
        <f t="shared" si="0"/>
        <v>0</v>
      </c>
      <c r="J34" s="204"/>
      <c r="K34" s="312"/>
      <c r="L34" s="312"/>
      <c r="M34" s="312"/>
      <c r="N34" s="312"/>
      <c r="O34" s="312"/>
      <c r="P34" s="312"/>
      <c r="Q34" s="312"/>
      <c r="R34" s="312"/>
      <c r="S34" s="312"/>
      <c r="T34" s="312"/>
      <c r="U34" s="316"/>
      <c r="V34" s="317"/>
    </row>
    <row r="35" spans="1:22" ht="11.25" customHeight="1">
      <c r="A35" s="751"/>
      <c r="B35" s="752"/>
      <c r="C35" s="752"/>
      <c r="D35" s="752"/>
      <c r="E35" s="752"/>
      <c r="F35" s="752"/>
      <c r="G35" s="753"/>
      <c r="H35" s="324"/>
      <c r="I35" s="224">
        <f t="shared" si="0"/>
        <v>0</v>
      </c>
      <c r="J35" s="204"/>
      <c r="K35" s="312"/>
      <c r="L35" s="312"/>
      <c r="M35" s="312"/>
      <c r="N35" s="312"/>
      <c r="O35" s="312"/>
      <c r="P35" s="312"/>
      <c r="Q35" s="312"/>
      <c r="R35" s="312"/>
      <c r="S35" s="312"/>
      <c r="T35" s="312"/>
      <c r="U35" s="204"/>
      <c r="V35" s="204"/>
    </row>
    <row r="36" spans="1:22" ht="11.25" customHeight="1">
      <c r="A36" s="751"/>
      <c r="B36" s="752"/>
      <c r="C36" s="752"/>
      <c r="D36" s="752"/>
      <c r="E36" s="752"/>
      <c r="F36" s="752"/>
      <c r="G36" s="753"/>
      <c r="H36" s="128"/>
      <c r="I36" s="224">
        <f t="shared" si="0"/>
        <v>0</v>
      </c>
      <c r="J36" s="204"/>
      <c r="K36" s="312"/>
      <c r="L36" s="312"/>
      <c r="M36" s="312"/>
      <c r="N36" s="312"/>
      <c r="O36" s="312"/>
      <c r="P36" s="312"/>
      <c r="Q36" s="312"/>
      <c r="R36" s="312"/>
      <c r="S36" s="312"/>
      <c r="T36" s="312"/>
      <c r="U36" s="204"/>
      <c r="V36" s="204"/>
    </row>
    <row r="37" spans="1:22" ht="11.25" customHeight="1">
      <c r="A37" s="751"/>
      <c r="B37" s="752"/>
      <c r="C37" s="752"/>
      <c r="D37" s="752"/>
      <c r="E37" s="752"/>
      <c r="F37" s="752"/>
      <c r="G37" s="753"/>
      <c r="H37" s="324"/>
      <c r="I37" s="224">
        <f t="shared" si="0"/>
        <v>0</v>
      </c>
      <c r="J37" s="204"/>
      <c r="K37" s="312"/>
      <c r="L37" s="312"/>
      <c r="M37" s="312"/>
      <c r="N37" s="312"/>
      <c r="O37" s="312"/>
      <c r="P37" s="312"/>
      <c r="Q37" s="312"/>
      <c r="R37" s="312"/>
      <c r="S37" s="312"/>
      <c r="T37" s="312"/>
      <c r="U37" s="204"/>
      <c r="V37" s="204"/>
    </row>
    <row r="38" spans="1:22" ht="11.25" customHeight="1">
      <c r="A38" s="751"/>
      <c r="B38" s="752"/>
      <c r="C38" s="752"/>
      <c r="D38" s="752"/>
      <c r="E38" s="752"/>
      <c r="F38" s="752"/>
      <c r="G38" s="753"/>
      <c r="H38" s="324"/>
      <c r="I38" s="224">
        <f t="shared" si="0"/>
        <v>0</v>
      </c>
      <c r="J38" s="204"/>
      <c r="K38" s="312"/>
      <c r="L38" s="312"/>
      <c r="M38" s="312"/>
      <c r="N38" s="312"/>
      <c r="O38" s="312"/>
      <c r="P38" s="312"/>
      <c r="Q38" s="312"/>
      <c r="R38" s="312"/>
      <c r="S38" s="312"/>
      <c r="T38" s="312"/>
      <c r="U38" s="204"/>
      <c r="V38" s="204"/>
    </row>
    <row r="39" spans="1:22" ht="11.25" customHeight="1">
      <c r="A39" s="751"/>
      <c r="B39" s="752"/>
      <c r="C39" s="752"/>
      <c r="D39" s="752"/>
      <c r="E39" s="752"/>
      <c r="F39" s="752"/>
      <c r="G39" s="753"/>
      <c r="H39" s="324"/>
      <c r="I39" s="224">
        <f t="shared" si="0"/>
        <v>0</v>
      </c>
      <c r="J39" s="204"/>
      <c r="K39" s="312"/>
      <c r="L39" s="312"/>
      <c r="M39" s="312"/>
      <c r="N39" s="312"/>
      <c r="O39" s="312"/>
      <c r="P39" s="312"/>
      <c r="Q39" s="312"/>
      <c r="R39" s="312"/>
      <c r="S39" s="312"/>
      <c r="T39" s="312"/>
      <c r="U39" s="204"/>
      <c r="V39" s="204"/>
    </row>
    <row r="40" spans="1:22" ht="11.25" customHeight="1">
      <c r="A40" s="751"/>
      <c r="B40" s="752"/>
      <c r="C40" s="752"/>
      <c r="D40" s="752"/>
      <c r="E40" s="752"/>
      <c r="F40" s="752"/>
      <c r="G40" s="753"/>
      <c r="H40" s="324"/>
      <c r="I40" s="224">
        <f t="shared" si="0"/>
        <v>0</v>
      </c>
      <c r="J40" s="204"/>
      <c r="K40" s="312"/>
      <c r="L40" s="312"/>
      <c r="M40" s="312"/>
      <c r="N40" s="312"/>
      <c r="O40" s="312"/>
      <c r="P40" s="312"/>
      <c r="Q40" s="312"/>
      <c r="R40" s="312"/>
      <c r="S40" s="312"/>
      <c r="T40" s="312"/>
      <c r="U40" s="204"/>
      <c r="V40" s="204"/>
    </row>
    <row r="41" spans="1:22" ht="11.25" customHeight="1">
      <c r="A41" s="751"/>
      <c r="B41" s="752"/>
      <c r="C41" s="752"/>
      <c r="D41" s="752"/>
      <c r="E41" s="752"/>
      <c r="F41" s="752"/>
      <c r="G41" s="753"/>
      <c r="H41" s="324"/>
      <c r="I41" s="224">
        <f t="shared" si="0"/>
        <v>0</v>
      </c>
      <c r="J41" s="204"/>
      <c r="K41" s="312"/>
      <c r="L41" s="312"/>
      <c r="M41" s="312"/>
      <c r="N41" s="312"/>
      <c r="O41" s="312"/>
      <c r="P41" s="312"/>
      <c r="Q41" s="312"/>
      <c r="R41" s="312"/>
      <c r="S41" s="312"/>
      <c r="T41" s="312"/>
      <c r="U41" s="204"/>
      <c r="V41" s="204"/>
    </row>
    <row r="42" spans="1:22" ht="11.25" customHeight="1">
      <c r="A42" s="751"/>
      <c r="B42" s="752"/>
      <c r="C42" s="752"/>
      <c r="D42" s="752"/>
      <c r="E42" s="752"/>
      <c r="F42" s="752"/>
      <c r="G42" s="753"/>
      <c r="H42" s="324"/>
      <c r="I42" s="224">
        <f t="shared" si="0"/>
        <v>0</v>
      </c>
      <c r="J42" s="204"/>
      <c r="K42" s="312"/>
      <c r="L42" s="312"/>
      <c r="M42" s="312"/>
      <c r="N42" s="312"/>
      <c r="O42" s="312"/>
      <c r="P42" s="312"/>
      <c r="Q42" s="312"/>
      <c r="R42" s="312"/>
      <c r="S42" s="312"/>
      <c r="T42" s="312"/>
      <c r="U42" s="316"/>
      <c r="V42" s="317"/>
    </row>
    <row r="43" spans="1:22" ht="11.25" customHeight="1">
      <c r="A43" s="751"/>
      <c r="B43" s="752"/>
      <c r="C43" s="752"/>
      <c r="D43" s="752"/>
      <c r="E43" s="752"/>
      <c r="F43" s="752"/>
      <c r="G43" s="753"/>
      <c r="H43" s="324"/>
      <c r="I43" s="224">
        <f t="shared" si="0"/>
        <v>0</v>
      </c>
      <c r="J43" s="204"/>
      <c r="K43" s="312"/>
      <c r="L43" s="312"/>
      <c r="M43" s="312"/>
      <c r="N43" s="312"/>
      <c r="O43" s="312"/>
      <c r="P43" s="312"/>
      <c r="Q43" s="312"/>
      <c r="R43" s="312"/>
      <c r="S43" s="312"/>
      <c r="T43" s="312"/>
      <c r="U43" s="316"/>
      <c r="V43" s="317"/>
    </row>
    <row r="44" spans="1:22" ht="11.25" customHeight="1">
      <c r="A44" s="751"/>
      <c r="B44" s="752"/>
      <c r="C44" s="752"/>
      <c r="D44" s="752"/>
      <c r="E44" s="752"/>
      <c r="F44" s="752"/>
      <c r="G44" s="753"/>
      <c r="H44" s="324"/>
      <c r="I44" s="224">
        <f t="shared" si="0"/>
        <v>0</v>
      </c>
      <c r="J44" s="204"/>
      <c r="K44" s="312"/>
      <c r="L44" s="312"/>
      <c r="M44" s="312"/>
      <c r="N44" s="312"/>
      <c r="O44" s="312"/>
      <c r="P44" s="312"/>
      <c r="Q44" s="312"/>
      <c r="R44" s="312"/>
      <c r="S44" s="312"/>
      <c r="T44" s="312"/>
      <c r="U44" s="316"/>
      <c r="V44" s="317"/>
    </row>
    <row r="45" spans="1:22" ht="11.25" customHeight="1">
      <c r="A45" s="751"/>
      <c r="B45" s="752"/>
      <c r="C45" s="752"/>
      <c r="D45" s="752"/>
      <c r="E45" s="752"/>
      <c r="F45" s="752"/>
      <c r="G45" s="753"/>
      <c r="H45" s="324"/>
      <c r="I45" s="224">
        <f t="shared" si="0"/>
        <v>0</v>
      </c>
      <c r="J45" s="204"/>
      <c r="K45" s="312"/>
      <c r="L45" s="312"/>
      <c r="M45" s="312"/>
      <c r="N45" s="312"/>
      <c r="O45" s="312"/>
      <c r="P45" s="312"/>
      <c r="Q45" s="312"/>
      <c r="R45" s="312"/>
      <c r="S45" s="312"/>
      <c r="T45" s="312"/>
      <c r="U45" s="316"/>
      <c r="V45" s="317"/>
    </row>
    <row r="46" spans="1:22" ht="11.25" customHeight="1">
      <c r="A46" s="751"/>
      <c r="B46" s="752"/>
      <c r="C46" s="752"/>
      <c r="D46" s="752"/>
      <c r="E46" s="752"/>
      <c r="F46" s="752"/>
      <c r="G46" s="753"/>
      <c r="H46" s="128"/>
      <c r="I46" s="224">
        <f t="shared" si="0"/>
        <v>0</v>
      </c>
      <c r="J46" s="204"/>
      <c r="K46" s="312"/>
      <c r="L46" s="312"/>
      <c r="M46" s="312"/>
      <c r="N46" s="312"/>
      <c r="O46" s="312"/>
      <c r="P46" s="312"/>
      <c r="Q46" s="312"/>
      <c r="R46" s="312"/>
      <c r="S46" s="312"/>
      <c r="T46" s="312"/>
      <c r="U46" s="316"/>
      <c r="V46" s="317"/>
    </row>
    <row r="47" spans="1:22" ht="11.25" customHeight="1">
      <c r="A47" s="751"/>
      <c r="B47" s="752"/>
      <c r="C47" s="752"/>
      <c r="D47" s="752"/>
      <c r="E47" s="752"/>
      <c r="F47" s="752"/>
      <c r="G47" s="753"/>
      <c r="H47" s="128"/>
      <c r="I47" s="224">
        <f t="shared" si="0"/>
        <v>0</v>
      </c>
      <c r="J47" s="204"/>
      <c r="K47" s="312"/>
      <c r="L47" s="312"/>
      <c r="M47" s="312"/>
      <c r="N47" s="312"/>
      <c r="O47" s="312"/>
      <c r="P47" s="312"/>
      <c r="Q47" s="312"/>
      <c r="R47" s="312"/>
      <c r="S47" s="312"/>
      <c r="T47" s="312"/>
      <c r="U47" s="316"/>
      <c r="V47" s="317"/>
    </row>
    <row r="48" spans="1:22" ht="11.25" customHeight="1">
      <c r="A48" s="751"/>
      <c r="B48" s="752"/>
      <c r="C48" s="752"/>
      <c r="D48" s="752"/>
      <c r="E48" s="752"/>
      <c r="F48" s="752"/>
      <c r="G48" s="753"/>
      <c r="H48" s="128"/>
      <c r="I48" s="224">
        <f t="shared" si="0"/>
        <v>0</v>
      </c>
      <c r="J48" s="204"/>
      <c r="K48" s="312"/>
      <c r="L48" s="312"/>
      <c r="M48" s="312"/>
      <c r="N48" s="312"/>
      <c r="O48" s="312"/>
      <c r="P48" s="312"/>
      <c r="Q48" s="312"/>
      <c r="R48" s="312"/>
      <c r="S48" s="312"/>
      <c r="T48" s="312"/>
      <c r="U48" s="316"/>
      <c r="V48" s="317"/>
    </row>
    <row r="49" spans="1:22" ht="11.25" customHeight="1">
      <c r="A49" s="751"/>
      <c r="B49" s="752"/>
      <c r="C49" s="752"/>
      <c r="D49" s="752"/>
      <c r="E49" s="752"/>
      <c r="F49" s="752"/>
      <c r="G49" s="753"/>
      <c r="H49" s="128"/>
      <c r="I49" s="224">
        <f t="shared" si="0"/>
        <v>0</v>
      </c>
      <c r="J49" s="204"/>
      <c r="K49" s="312"/>
      <c r="L49" s="312"/>
      <c r="M49" s="312"/>
      <c r="N49" s="312"/>
      <c r="O49" s="312"/>
      <c r="P49" s="312"/>
      <c r="Q49" s="312"/>
      <c r="R49" s="312"/>
      <c r="S49" s="312"/>
      <c r="T49" s="312"/>
      <c r="U49" s="316"/>
      <c r="V49" s="317"/>
    </row>
    <row r="50" spans="1:22" ht="3" customHeight="1">
      <c r="A50" s="702"/>
      <c r="B50" s="703"/>
      <c r="C50" s="703"/>
      <c r="D50" s="703"/>
      <c r="E50" s="703"/>
      <c r="F50" s="703"/>
      <c r="G50" s="704"/>
      <c r="H50" s="125"/>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125"/>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125"/>
      <c r="I52" s="503">
        <f>SUM(J52:V52)</f>
        <v>0</v>
      </c>
      <c r="J52" s="503">
        <f>SUM(J24:J49)</f>
        <v>0</v>
      </c>
      <c r="K52" s="503"/>
      <c r="L52" s="503"/>
      <c r="M52" s="503"/>
      <c r="N52" s="503"/>
      <c r="O52" s="503"/>
      <c r="P52" s="503"/>
      <c r="Q52" s="503"/>
      <c r="R52" s="503"/>
      <c r="S52" s="503"/>
      <c r="T52" s="503"/>
      <c r="U52" s="503">
        <f>SUM(U24:U49)</f>
        <v>0</v>
      </c>
      <c r="V52" s="503">
        <f>SUM(V24:V49)</f>
        <v>0</v>
      </c>
    </row>
    <row r="53" spans="1:22" s="9"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9"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10:G10"/>
    <mergeCell ref="A11:G11"/>
    <mergeCell ref="A12:G12"/>
    <mergeCell ref="A13:G13"/>
    <mergeCell ref="A37:G37"/>
    <mergeCell ref="A30:G30"/>
    <mergeCell ref="A31:G31"/>
    <mergeCell ref="A32:G32"/>
    <mergeCell ref="A33:G33"/>
    <mergeCell ref="A53:G53"/>
    <mergeCell ref="A14:G14"/>
    <mergeCell ref="A15:G15"/>
    <mergeCell ref="A24:G24"/>
    <mergeCell ref="A25:G25"/>
    <mergeCell ref="A26:G26"/>
    <mergeCell ref="A27:G27"/>
    <mergeCell ref="A28:G28"/>
    <mergeCell ref="A29:G29"/>
    <mergeCell ref="A36:G36"/>
    <mergeCell ref="A52:G52"/>
    <mergeCell ref="A51:G51"/>
    <mergeCell ref="H17:H21"/>
    <mergeCell ref="A50:G50"/>
    <mergeCell ref="A47:G47"/>
    <mergeCell ref="A48:G48"/>
    <mergeCell ref="A42:G42"/>
    <mergeCell ref="A44:G44"/>
    <mergeCell ref="A45:G45"/>
    <mergeCell ref="A41:G41"/>
    <mergeCell ref="A46:G46"/>
    <mergeCell ref="A34:G34"/>
    <mergeCell ref="A35:G35"/>
    <mergeCell ref="A43:G43"/>
    <mergeCell ref="A49:G49"/>
    <mergeCell ref="A38:G38"/>
    <mergeCell ref="A39:G39"/>
    <mergeCell ref="A40:G40"/>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22.3 &amp;R&amp;7&amp;P von &amp;N</oddFooter>
  </headerFooter>
  <drawing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5:AD57"/>
  <sheetViews>
    <sheetView showGridLines="0" showZeros="0" zoomScaleSheetLayoutView="100" zoomScalePageLayoutView="0" workbookViewId="0" topLeftCell="A1">
      <selection activeCell="I15" sqref="I15"/>
    </sheetView>
  </sheetViews>
  <sheetFormatPr defaultColWidth="12.7109375" defaultRowHeight="11.25" customHeight="1"/>
  <cols>
    <col min="1" max="2" width="1.7109375" style="672" customWidth="1"/>
    <col min="3" max="3" width="8.140625" style="672" customWidth="1"/>
    <col min="4" max="5" width="3.7109375" style="672" customWidth="1"/>
    <col min="6" max="6" width="8.7109375" style="2" customWidth="1"/>
    <col min="7" max="7" width="5.7109375" style="10" customWidth="1"/>
    <col min="8" max="8" width="3.7109375" style="10" customWidth="1"/>
    <col min="9" max="10" width="8.7109375" style="672" customWidth="1"/>
    <col min="11" max="22" width="7.140625" style="672" customWidth="1"/>
    <col min="23" max="26" width="9.421875" style="672" customWidth="1"/>
    <col min="27" max="16384" width="12.7109375" style="672" customWidth="1"/>
  </cols>
  <sheetData>
    <row r="1" ht="12.75"/>
    <row r="2" ht="12.75"/>
    <row r="3" ht="12.75"/>
    <row r="4" ht="12.75"/>
    <row r="5" spans="7:19" ht="7.5" customHeight="1">
      <c r="G5" s="3"/>
      <c r="H5" s="4"/>
      <c r="I5" s="5"/>
      <c r="J5" s="6"/>
      <c r="K5" s="5"/>
      <c r="L5" s="6"/>
      <c r="M5" s="6"/>
      <c r="N5" s="5"/>
      <c r="O5" s="45"/>
      <c r="P5" s="7"/>
      <c r="Q5" s="7"/>
      <c r="R5" s="7"/>
      <c r="S5" s="7"/>
    </row>
    <row r="6" spans="1:19" ht="11.25" customHeight="1">
      <c r="A6" s="604" t="s">
        <v>218</v>
      </c>
      <c r="E6" s="5"/>
      <c r="G6" s="3"/>
      <c r="H6" s="4"/>
      <c r="I6" s="5"/>
      <c r="J6" s="6"/>
      <c r="K6" s="5"/>
      <c r="L6" s="6"/>
      <c r="M6" s="6"/>
      <c r="N6" s="5"/>
      <c r="O6" s="45"/>
      <c r="P6" s="7"/>
      <c r="Q6" s="7"/>
      <c r="R6" s="7"/>
      <c r="S6" s="7"/>
    </row>
    <row r="7" spans="7:19" ht="3" customHeight="1">
      <c r="G7" s="3"/>
      <c r="H7" s="4"/>
      <c r="I7" s="5"/>
      <c r="J7" s="6"/>
      <c r="K7" s="5"/>
      <c r="L7" s="6"/>
      <c r="M7" s="6"/>
      <c r="N7" s="5"/>
      <c r="O7" s="45"/>
      <c r="P7" s="7"/>
      <c r="Q7" s="7"/>
      <c r="R7" s="7"/>
      <c r="S7" s="7"/>
    </row>
    <row r="8" spans="7:19" ht="3" customHeight="1">
      <c r="G8" s="3"/>
      <c r="H8" s="4"/>
      <c r="I8" s="5"/>
      <c r="J8" s="6"/>
      <c r="K8" s="5"/>
      <c r="L8" s="6"/>
      <c r="M8" s="6"/>
      <c r="N8" s="5"/>
      <c r="O8" s="45"/>
      <c r="P8" s="7"/>
      <c r="Q8" s="7"/>
      <c r="R8" s="7"/>
      <c r="S8" s="7"/>
    </row>
    <row r="9" spans="7:19" ht="11.25" customHeight="1">
      <c r="G9" s="3"/>
      <c r="H9" s="4"/>
      <c r="I9" s="5"/>
      <c r="J9" s="6"/>
      <c r="K9" s="5"/>
      <c r="L9" s="6"/>
      <c r="M9" s="6"/>
      <c r="N9" s="5"/>
      <c r="O9" s="45"/>
      <c r="P9" s="7"/>
      <c r="Q9" s="7"/>
      <c r="R9" s="7"/>
      <c r="S9" s="7"/>
    </row>
    <row r="10" spans="1:19" ht="12.75" customHeight="1">
      <c r="A10" s="754">
        <f>'kernobstsaft 20 (NUR LA)'!A9:E9</f>
        <v>0</v>
      </c>
      <c r="B10" s="755"/>
      <c r="C10" s="755"/>
      <c r="D10" s="755"/>
      <c r="E10" s="755"/>
      <c r="F10" s="755"/>
      <c r="G10" s="756"/>
      <c r="H10" s="4"/>
      <c r="I10" s="8" t="s">
        <v>229</v>
      </c>
      <c r="J10" s="6"/>
      <c r="K10" s="5"/>
      <c r="L10" s="6"/>
      <c r="M10" s="6"/>
      <c r="N10" s="5"/>
      <c r="O10" s="45"/>
      <c r="P10" s="7"/>
      <c r="Q10" s="7"/>
      <c r="R10" s="7"/>
      <c r="S10" s="7"/>
    </row>
    <row r="11" spans="1:19" ht="11.25" customHeight="1">
      <c r="A11" s="757">
        <f>'kernobstsaft 20 (NUR LA)'!A10:E10</f>
        <v>0</v>
      </c>
      <c r="B11" s="758"/>
      <c r="C11" s="758"/>
      <c r="D11" s="758"/>
      <c r="E11" s="758"/>
      <c r="F11" s="758"/>
      <c r="G11" s="759"/>
      <c r="H11" s="4"/>
      <c r="J11" s="6"/>
      <c r="K11" s="5"/>
      <c r="L11" s="6"/>
      <c r="M11" s="6"/>
      <c r="N11" s="5"/>
      <c r="O11" s="45"/>
      <c r="P11" s="7"/>
      <c r="Q11" s="7"/>
      <c r="R11" s="7"/>
      <c r="S11" s="7"/>
    </row>
    <row r="12" spans="1:9" ht="11.25" customHeight="1">
      <c r="A12" s="757">
        <f>'kernobstsaft 20 (NUR LA)'!A11:E11</f>
        <v>0</v>
      </c>
      <c r="B12" s="758"/>
      <c r="C12" s="758"/>
      <c r="D12" s="758"/>
      <c r="E12" s="758"/>
      <c r="F12" s="758"/>
      <c r="G12" s="759"/>
      <c r="I12" s="11" t="s">
        <v>165</v>
      </c>
    </row>
    <row r="13" spans="1:9" ht="11.25" customHeight="1">
      <c r="A13" s="757">
        <f>'kernobstsaft 20 (NUR LA)'!A12:E12</f>
        <v>0</v>
      </c>
      <c r="B13" s="758"/>
      <c r="C13" s="758"/>
      <c r="D13" s="758"/>
      <c r="E13" s="758"/>
      <c r="F13" s="758"/>
      <c r="G13" s="759"/>
      <c r="I13" s="673" t="s">
        <v>234</v>
      </c>
    </row>
    <row r="14" spans="1:9" ht="11.25" customHeight="1">
      <c r="A14" s="757">
        <f>'kernobstsaft 20 (NUR LA)'!A13:E13</f>
        <v>0</v>
      </c>
      <c r="B14" s="758"/>
      <c r="C14" s="758"/>
      <c r="D14" s="758"/>
      <c r="E14" s="758"/>
      <c r="F14" s="758"/>
      <c r="G14" s="759"/>
      <c r="I14" s="12"/>
    </row>
    <row r="15" spans="1:22" ht="11.25" customHeight="1">
      <c r="A15" s="714" t="s">
        <v>106</v>
      </c>
      <c r="B15" s="715"/>
      <c r="C15" s="715"/>
      <c r="D15" s="715"/>
      <c r="E15" s="715"/>
      <c r="F15" s="715"/>
      <c r="G15" s="716"/>
      <c r="I15" s="691">
        <v>2023</v>
      </c>
      <c r="J15" s="13"/>
      <c r="V15" s="322" t="s">
        <v>212</v>
      </c>
    </row>
    <row r="16" spans="1:22" ht="3" customHeight="1">
      <c r="A16" s="140"/>
      <c r="B16" s="140"/>
      <c r="C16" s="33"/>
      <c r="D16" s="140"/>
      <c r="E16" s="140"/>
      <c r="F16" s="141"/>
      <c r="G16" s="142"/>
      <c r="H16" s="142"/>
      <c r="I16" s="140"/>
      <c r="J16" s="140"/>
      <c r="K16" s="140"/>
      <c r="L16" s="140"/>
      <c r="M16" s="140"/>
      <c r="N16" s="140"/>
      <c r="O16" s="140"/>
      <c r="P16" s="140"/>
      <c r="Q16" s="140"/>
      <c r="R16" s="140"/>
      <c r="S16" s="140"/>
      <c r="T16" s="140"/>
      <c r="U16" s="140"/>
      <c r="V16" s="140"/>
    </row>
    <row r="17" spans="1:26" ht="11.25" customHeight="1">
      <c r="A17" s="143" t="s">
        <v>159</v>
      </c>
      <c r="B17" s="144"/>
      <c r="C17" s="145"/>
      <c r="D17" s="146"/>
      <c r="E17" s="146"/>
      <c r="F17" s="147"/>
      <c r="G17" s="148"/>
      <c r="H17" s="763" t="s">
        <v>162</v>
      </c>
      <c r="I17" s="150" t="s">
        <v>21</v>
      </c>
      <c r="J17" s="667" t="s">
        <v>41</v>
      </c>
      <c r="K17" s="667"/>
      <c r="L17" s="667"/>
      <c r="M17" s="667"/>
      <c r="N17" s="667"/>
      <c r="O17" s="152"/>
      <c r="P17" s="153" t="s">
        <v>42</v>
      </c>
      <c r="Q17" s="154"/>
      <c r="R17" s="154"/>
      <c r="S17" s="154"/>
      <c r="T17" s="154"/>
      <c r="U17" s="154"/>
      <c r="V17" s="155"/>
      <c r="W17" s="650"/>
      <c r="X17" s="650"/>
      <c r="Y17" s="650"/>
      <c r="Z17" s="650"/>
    </row>
    <row r="18" spans="1:26" ht="11.25" customHeight="1">
      <c r="A18" s="156" t="s">
        <v>160</v>
      </c>
      <c r="B18" s="158"/>
      <c r="C18" s="158"/>
      <c r="D18" s="645"/>
      <c r="E18" s="645"/>
      <c r="F18" s="159"/>
      <c r="G18" s="160"/>
      <c r="H18" s="764"/>
      <c r="I18" s="161"/>
      <c r="J18" s="162" t="s">
        <v>43</v>
      </c>
      <c r="K18" s="163"/>
      <c r="L18" s="164"/>
      <c r="M18" s="165" t="s">
        <v>44</v>
      </c>
      <c r="N18" s="165" t="s">
        <v>45</v>
      </c>
      <c r="O18" s="166" t="s">
        <v>46</v>
      </c>
      <c r="P18" s="167" t="s">
        <v>47</v>
      </c>
      <c r="Q18" s="168"/>
      <c r="R18" s="168"/>
      <c r="S18" s="169"/>
      <c r="T18" s="50" t="s">
        <v>46</v>
      </c>
      <c r="U18" s="49" t="s">
        <v>48</v>
      </c>
      <c r="V18" s="50" t="s">
        <v>49</v>
      </c>
      <c r="W18" s="650"/>
      <c r="X18" s="650"/>
      <c r="Y18" s="650"/>
      <c r="Z18" s="650"/>
    </row>
    <row r="19" spans="1:26" ht="11.25" customHeight="1">
      <c r="A19" s="46" t="s">
        <v>163</v>
      </c>
      <c r="B19" s="157"/>
      <c r="C19" s="158"/>
      <c r="D19" s="646"/>
      <c r="E19" s="646"/>
      <c r="F19" s="159"/>
      <c r="G19" s="160"/>
      <c r="H19" s="764"/>
      <c r="I19" s="161"/>
      <c r="J19" s="165" t="s">
        <v>50</v>
      </c>
      <c r="K19" s="162" t="s">
        <v>51</v>
      </c>
      <c r="L19" s="164"/>
      <c r="M19" s="161"/>
      <c r="N19" s="161" t="s">
        <v>52</v>
      </c>
      <c r="O19" s="166" t="s">
        <v>53</v>
      </c>
      <c r="P19" s="170" t="s">
        <v>54</v>
      </c>
      <c r="Q19" s="171" t="s">
        <v>55</v>
      </c>
      <c r="R19" s="168"/>
      <c r="S19" s="169"/>
      <c r="T19" s="50" t="s">
        <v>53</v>
      </c>
      <c r="U19" s="172" t="s">
        <v>56</v>
      </c>
      <c r="V19" s="50" t="s">
        <v>57</v>
      </c>
      <c r="W19" s="650"/>
      <c r="X19" s="650"/>
      <c r="Y19" s="650"/>
      <c r="Z19" s="650"/>
    </row>
    <row r="20" spans="1:26" ht="11.25" customHeight="1">
      <c r="A20" s="156" t="s">
        <v>161</v>
      </c>
      <c r="B20" s="646"/>
      <c r="C20" s="646"/>
      <c r="D20" s="646"/>
      <c r="E20" s="646"/>
      <c r="F20" s="15"/>
      <c r="G20" s="160"/>
      <c r="H20" s="764"/>
      <c r="I20" s="173"/>
      <c r="J20" s="173"/>
      <c r="K20" s="174" t="s">
        <v>58</v>
      </c>
      <c r="L20" s="175" t="s">
        <v>59</v>
      </c>
      <c r="M20" s="173" t="s">
        <v>60</v>
      </c>
      <c r="N20" s="173" t="s">
        <v>60</v>
      </c>
      <c r="O20" s="175" t="s">
        <v>60</v>
      </c>
      <c r="P20" s="176" t="s">
        <v>61</v>
      </c>
      <c r="Q20" s="177" t="s">
        <v>62</v>
      </c>
      <c r="R20" s="177" t="s">
        <v>63</v>
      </c>
      <c r="S20" s="178" t="s">
        <v>64</v>
      </c>
      <c r="T20" s="173" t="s">
        <v>60</v>
      </c>
      <c r="U20" s="179" t="s">
        <v>65</v>
      </c>
      <c r="V20" s="180" t="s">
        <v>66</v>
      </c>
      <c r="W20" s="650"/>
      <c r="X20" s="650"/>
      <c r="Y20" s="650"/>
      <c r="Z20" s="650"/>
    </row>
    <row r="21" spans="1:26" ht="11.25" customHeight="1">
      <c r="A21" s="181"/>
      <c r="B21" s="182"/>
      <c r="C21" s="182"/>
      <c r="D21" s="182"/>
      <c r="E21" s="182"/>
      <c r="F21" s="183"/>
      <c r="G21" s="184"/>
      <c r="H21" s="765"/>
      <c r="I21" s="186" t="s">
        <v>67</v>
      </c>
      <c r="J21" s="186"/>
      <c r="K21" s="186"/>
      <c r="L21" s="186"/>
      <c r="M21" s="186"/>
      <c r="N21" s="186"/>
      <c r="O21" s="187"/>
      <c r="P21" s="187"/>
      <c r="Q21" s="178"/>
      <c r="R21" s="178"/>
      <c r="S21" s="178"/>
      <c r="T21" s="168"/>
      <c r="U21" s="178"/>
      <c r="V21" s="180"/>
      <c r="W21" s="650"/>
      <c r="X21" s="650"/>
      <c r="Y21" s="650"/>
      <c r="Z21" s="650"/>
    </row>
    <row r="22" spans="1:22" ht="11.25" customHeight="1">
      <c r="A22" s="119"/>
      <c r="B22" s="646"/>
      <c r="C22" s="646"/>
      <c r="D22" s="646"/>
      <c r="E22" s="646"/>
      <c r="F22" s="15"/>
      <c r="G22" s="670"/>
      <c r="H22" s="670"/>
      <c r="I22" s="670">
        <v>1</v>
      </c>
      <c r="J22" s="670">
        <v>2</v>
      </c>
      <c r="K22" s="670">
        <v>3</v>
      </c>
      <c r="L22" s="670">
        <v>4</v>
      </c>
      <c r="M22" s="670">
        <v>5</v>
      </c>
      <c r="N22" s="670">
        <v>6</v>
      </c>
      <c r="O22" s="670">
        <v>7</v>
      </c>
      <c r="P22" s="670">
        <v>8</v>
      </c>
      <c r="Q22" s="670">
        <v>8</v>
      </c>
      <c r="R22" s="48">
        <v>10</v>
      </c>
      <c r="S22" s="48">
        <v>11</v>
      </c>
      <c r="T22" s="48">
        <v>12</v>
      </c>
      <c r="U22" s="48">
        <v>13</v>
      </c>
      <c r="V22" s="48">
        <v>14</v>
      </c>
    </row>
    <row r="23" spans="1:22" ht="3" customHeight="1">
      <c r="A23" s="647"/>
      <c r="B23" s="646"/>
      <c r="C23" s="646"/>
      <c r="D23" s="646"/>
      <c r="E23" s="646"/>
      <c r="F23" s="15"/>
      <c r="G23" s="16"/>
      <c r="H23" s="17"/>
      <c r="I23" s="122"/>
      <c r="J23" s="122"/>
      <c r="K23" s="122"/>
      <c r="L23" s="122"/>
      <c r="M23" s="122"/>
      <c r="N23" s="122"/>
      <c r="O23" s="55"/>
      <c r="P23" s="188"/>
      <c r="Q23" s="56"/>
      <c r="R23" s="56"/>
      <c r="S23" s="56"/>
      <c r="T23" s="56"/>
      <c r="U23" s="57"/>
      <c r="V23" s="56"/>
    </row>
    <row r="24" spans="1:22" ht="11.25" customHeight="1">
      <c r="A24" s="751"/>
      <c r="B24" s="752"/>
      <c r="C24" s="752"/>
      <c r="D24" s="752"/>
      <c r="E24" s="752"/>
      <c r="F24" s="752"/>
      <c r="G24" s="753"/>
      <c r="H24" s="323"/>
      <c r="I24" s="224">
        <f aca="true" t="shared" si="0" ref="I24:I49">SUM(J24:V24)</f>
        <v>0</v>
      </c>
      <c r="J24" s="213"/>
      <c r="K24" s="325"/>
      <c r="L24" s="325"/>
      <c r="M24" s="325"/>
      <c r="N24" s="325"/>
      <c r="O24" s="325"/>
      <c r="P24" s="325"/>
      <c r="Q24" s="325"/>
      <c r="R24" s="325"/>
      <c r="S24" s="325"/>
      <c r="T24" s="325"/>
      <c r="U24" s="213"/>
      <c r="V24" s="213"/>
    </row>
    <row r="25" spans="1:22" ht="11.25" customHeight="1">
      <c r="A25" s="751"/>
      <c r="B25" s="752"/>
      <c r="C25" s="752"/>
      <c r="D25" s="752"/>
      <c r="E25" s="752"/>
      <c r="F25" s="752"/>
      <c r="G25" s="753"/>
      <c r="H25" s="128"/>
      <c r="I25" s="224">
        <f t="shared" si="0"/>
        <v>0</v>
      </c>
      <c r="J25" s="204"/>
      <c r="K25" s="312"/>
      <c r="L25" s="312"/>
      <c r="M25" s="312"/>
      <c r="N25" s="312"/>
      <c r="O25" s="312"/>
      <c r="P25" s="326"/>
      <c r="Q25" s="327"/>
      <c r="R25" s="327"/>
      <c r="S25" s="327"/>
      <c r="T25" s="327"/>
      <c r="U25" s="213"/>
      <c r="V25" s="315"/>
    </row>
    <row r="26" spans="1:22" ht="11.25" customHeight="1">
      <c r="A26" s="751"/>
      <c r="B26" s="752"/>
      <c r="C26" s="752"/>
      <c r="D26" s="752"/>
      <c r="E26" s="752"/>
      <c r="F26" s="752"/>
      <c r="G26" s="753"/>
      <c r="H26" s="128"/>
      <c r="I26" s="224">
        <f t="shared" si="0"/>
        <v>0</v>
      </c>
      <c r="J26" s="204"/>
      <c r="K26" s="312"/>
      <c r="L26" s="312"/>
      <c r="M26" s="312"/>
      <c r="N26" s="312"/>
      <c r="O26" s="312"/>
      <c r="P26" s="312"/>
      <c r="Q26" s="312"/>
      <c r="R26" s="312"/>
      <c r="S26" s="312"/>
      <c r="T26" s="312"/>
      <c r="U26" s="204"/>
      <c r="V26" s="204"/>
    </row>
    <row r="27" spans="1:22" ht="11.25" customHeight="1">
      <c r="A27" s="751"/>
      <c r="B27" s="752"/>
      <c r="C27" s="752"/>
      <c r="D27" s="752"/>
      <c r="E27" s="752"/>
      <c r="F27" s="752"/>
      <c r="G27" s="753"/>
      <c r="H27" s="128"/>
      <c r="I27" s="224">
        <f t="shared" si="0"/>
        <v>0</v>
      </c>
      <c r="J27" s="204"/>
      <c r="K27" s="312"/>
      <c r="L27" s="312"/>
      <c r="M27" s="312"/>
      <c r="N27" s="312"/>
      <c r="O27" s="312"/>
      <c r="P27" s="326"/>
      <c r="Q27" s="327"/>
      <c r="R27" s="327"/>
      <c r="S27" s="327"/>
      <c r="T27" s="327"/>
      <c r="U27" s="213"/>
      <c r="V27" s="315"/>
    </row>
    <row r="28" spans="1:22" ht="11.25" customHeight="1">
      <c r="A28" s="751"/>
      <c r="B28" s="752"/>
      <c r="C28" s="752"/>
      <c r="D28" s="752"/>
      <c r="E28" s="752"/>
      <c r="F28" s="752"/>
      <c r="G28" s="753"/>
      <c r="H28" s="128"/>
      <c r="I28" s="224">
        <f t="shared" si="0"/>
        <v>0</v>
      </c>
      <c r="J28" s="204"/>
      <c r="K28" s="312"/>
      <c r="L28" s="312"/>
      <c r="M28" s="312"/>
      <c r="N28" s="312"/>
      <c r="O28" s="312"/>
      <c r="P28" s="326"/>
      <c r="Q28" s="327"/>
      <c r="R28" s="327"/>
      <c r="S28" s="327"/>
      <c r="T28" s="327"/>
      <c r="U28" s="213"/>
      <c r="V28" s="315"/>
    </row>
    <row r="29" spans="1:22" ht="11.25" customHeight="1">
      <c r="A29" s="751"/>
      <c r="B29" s="752"/>
      <c r="C29" s="752"/>
      <c r="D29" s="752"/>
      <c r="E29" s="752"/>
      <c r="F29" s="752"/>
      <c r="G29" s="753"/>
      <c r="H29" s="128"/>
      <c r="I29" s="224">
        <f t="shared" si="0"/>
        <v>0</v>
      </c>
      <c r="J29" s="204"/>
      <c r="K29" s="312"/>
      <c r="L29" s="312"/>
      <c r="M29" s="312"/>
      <c r="N29" s="312"/>
      <c r="O29" s="312"/>
      <c r="P29" s="312"/>
      <c r="Q29" s="312"/>
      <c r="R29" s="312"/>
      <c r="S29" s="312"/>
      <c r="T29" s="312"/>
      <c r="U29" s="204"/>
      <c r="V29" s="204"/>
    </row>
    <row r="30" spans="1:22" ht="11.25" customHeight="1">
      <c r="A30" s="751"/>
      <c r="B30" s="752"/>
      <c r="C30" s="752"/>
      <c r="D30" s="752"/>
      <c r="E30" s="752"/>
      <c r="F30" s="752"/>
      <c r="G30" s="753"/>
      <c r="H30" s="128"/>
      <c r="I30" s="224">
        <f t="shared" si="0"/>
        <v>0</v>
      </c>
      <c r="J30" s="204"/>
      <c r="K30" s="312"/>
      <c r="L30" s="312"/>
      <c r="M30" s="312"/>
      <c r="N30" s="312"/>
      <c r="O30" s="312"/>
      <c r="P30" s="312"/>
      <c r="Q30" s="312"/>
      <c r="R30" s="312"/>
      <c r="S30" s="312"/>
      <c r="T30" s="312"/>
      <c r="U30" s="204"/>
      <c r="V30" s="204"/>
    </row>
    <row r="31" spans="1:22" ht="11.25" customHeight="1">
      <c r="A31" s="751"/>
      <c r="B31" s="752"/>
      <c r="C31" s="752"/>
      <c r="D31" s="752"/>
      <c r="E31" s="752"/>
      <c r="F31" s="752"/>
      <c r="G31" s="753"/>
      <c r="H31" s="128"/>
      <c r="I31" s="224">
        <f t="shared" si="0"/>
        <v>0</v>
      </c>
      <c r="J31" s="204"/>
      <c r="K31" s="312"/>
      <c r="L31" s="312"/>
      <c r="M31" s="312"/>
      <c r="N31" s="312"/>
      <c r="O31" s="312"/>
      <c r="P31" s="312"/>
      <c r="Q31" s="312"/>
      <c r="R31" s="312"/>
      <c r="S31" s="312"/>
      <c r="T31" s="312"/>
      <c r="U31" s="316"/>
      <c r="V31" s="317"/>
    </row>
    <row r="32" spans="1:30" ht="11.25" customHeight="1">
      <c r="A32" s="751"/>
      <c r="B32" s="752"/>
      <c r="C32" s="752"/>
      <c r="D32" s="752"/>
      <c r="E32" s="752"/>
      <c r="F32" s="752"/>
      <c r="G32" s="753"/>
      <c r="H32" s="128"/>
      <c r="I32" s="224">
        <f t="shared" si="0"/>
        <v>0</v>
      </c>
      <c r="J32" s="204"/>
      <c r="K32" s="312"/>
      <c r="L32" s="312"/>
      <c r="M32" s="312"/>
      <c r="N32" s="312"/>
      <c r="O32" s="312"/>
      <c r="P32" s="312"/>
      <c r="Q32" s="312"/>
      <c r="R32" s="312"/>
      <c r="S32" s="312"/>
      <c r="T32" s="312"/>
      <c r="U32" s="316"/>
      <c r="V32" s="317"/>
      <c r="W32" s="649"/>
      <c r="X32" s="646"/>
      <c r="Y32" s="646"/>
      <c r="Z32" s="646"/>
      <c r="AA32" s="646"/>
      <c r="AB32" s="646"/>
      <c r="AC32" s="646"/>
      <c r="AD32" s="646"/>
    </row>
    <row r="33" spans="1:22" ht="11.25" customHeight="1">
      <c r="A33" s="751"/>
      <c r="B33" s="752"/>
      <c r="C33" s="752"/>
      <c r="D33" s="752"/>
      <c r="E33" s="752"/>
      <c r="F33" s="752"/>
      <c r="G33" s="753"/>
      <c r="H33" s="128"/>
      <c r="I33" s="224">
        <f t="shared" si="0"/>
        <v>0</v>
      </c>
      <c r="J33" s="204"/>
      <c r="K33" s="312"/>
      <c r="L33" s="312"/>
      <c r="M33" s="312"/>
      <c r="N33" s="312"/>
      <c r="O33" s="312"/>
      <c r="P33" s="312"/>
      <c r="Q33" s="312"/>
      <c r="R33" s="312"/>
      <c r="S33" s="312"/>
      <c r="T33" s="312"/>
      <c r="U33" s="316"/>
      <c r="V33" s="317"/>
    </row>
    <row r="34" spans="1:22" ht="11.25" customHeight="1">
      <c r="A34" s="751"/>
      <c r="B34" s="752"/>
      <c r="C34" s="752"/>
      <c r="D34" s="752"/>
      <c r="E34" s="752"/>
      <c r="F34" s="752"/>
      <c r="G34" s="753"/>
      <c r="H34" s="128"/>
      <c r="I34" s="224">
        <f t="shared" si="0"/>
        <v>0</v>
      </c>
      <c r="J34" s="204"/>
      <c r="K34" s="312"/>
      <c r="L34" s="312"/>
      <c r="M34" s="312"/>
      <c r="N34" s="312"/>
      <c r="O34" s="312"/>
      <c r="P34" s="312"/>
      <c r="Q34" s="312"/>
      <c r="R34" s="312"/>
      <c r="S34" s="312"/>
      <c r="T34" s="312"/>
      <c r="U34" s="316"/>
      <c r="V34" s="317"/>
    </row>
    <row r="35" spans="1:22" ht="11.25" customHeight="1">
      <c r="A35" s="751"/>
      <c r="B35" s="752"/>
      <c r="C35" s="752"/>
      <c r="D35" s="752"/>
      <c r="E35" s="752"/>
      <c r="F35" s="752"/>
      <c r="G35" s="753"/>
      <c r="H35" s="324"/>
      <c r="I35" s="224">
        <f t="shared" si="0"/>
        <v>0</v>
      </c>
      <c r="J35" s="204"/>
      <c r="K35" s="312"/>
      <c r="L35" s="312"/>
      <c r="M35" s="312"/>
      <c r="N35" s="312"/>
      <c r="O35" s="312"/>
      <c r="P35" s="312"/>
      <c r="Q35" s="312"/>
      <c r="R35" s="312"/>
      <c r="S35" s="312"/>
      <c r="T35" s="312"/>
      <c r="U35" s="204"/>
      <c r="V35" s="204"/>
    </row>
    <row r="36" spans="1:22" ht="11.25" customHeight="1">
      <c r="A36" s="751"/>
      <c r="B36" s="752"/>
      <c r="C36" s="752"/>
      <c r="D36" s="752"/>
      <c r="E36" s="752"/>
      <c r="F36" s="752"/>
      <c r="G36" s="753"/>
      <c r="H36" s="128"/>
      <c r="I36" s="224">
        <f t="shared" si="0"/>
        <v>0</v>
      </c>
      <c r="J36" s="204"/>
      <c r="K36" s="312"/>
      <c r="L36" s="312"/>
      <c r="M36" s="312"/>
      <c r="N36" s="312"/>
      <c r="O36" s="312"/>
      <c r="P36" s="312"/>
      <c r="Q36" s="312"/>
      <c r="R36" s="312"/>
      <c r="S36" s="312"/>
      <c r="T36" s="312"/>
      <c r="U36" s="204"/>
      <c r="V36" s="204"/>
    </row>
    <row r="37" spans="1:22" ht="11.25" customHeight="1">
      <c r="A37" s="751"/>
      <c r="B37" s="752"/>
      <c r="C37" s="752"/>
      <c r="D37" s="752"/>
      <c r="E37" s="752"/>
      <c r="F37" s="752"/>
      <c r="G37" s="753"/>
      <c r="H37" s="324"/>
      <c r="I37" s="224">
        <f t="shared" si="0"/>
        <v>0</v>
      </c>
      <c r="J37" s="204"/>
      <c r="K37" s="312"/>
      <c r="L37" s="312"/>
      <c r="M37" s="312"/>
      <c r="N37" s="312"/>
      <c r="O37" s="312"/>
      <c r="P37" s="312"/>
      <c r="Q37" s="312"/>
      <c r="R37" s="312"/>
      <c r="S37" s="312"/>
      <c r="T37" s="312"/>
      <c r="U37" s="204"/>
      <c r="V37" s="204"/>
    </row>
    <row r="38" spans="1:22" ht="11.25" customHeight="1">
      <c r="A38" s="751"/>
      <c r="B38" s="752"/>
      <c r="C38" s="752"/>
      <c r="D38" s="752"/>
      <c r="E38" s="752"/>
      <c r="F38" s="752"/>
      <c r="G38" s="753"/>
      <c r="H38" s="324"/>
      <c r="I38" s="224">
        <f t="shared" si="0"/>
        <v>0</v>
      </c>
      <c r="J38" s="204"/>
      <c r="K38" s="312"/>
      <c r="L38" s="312"/>
      <c r="M38" s="312"/>
      <c r="N38" s="312"/>
      <c r="O38" s="312"/>
      <c r="P38" s="312"/>
      <c r="Q38" s="312"/>
      <c r="R38" s="312"/>
      <c r="S38" s="312"/>
      <c r="T38" s="312"/>
      <c r="U38" s="204"/>
      <c r="V38" s="204"/>
    </row>
    <row r="39" spans="1:22" ht="11.25" customHeight="1">
      <c r="A39" s="751"/>
      <c r="B39" s="752"/>
      <c r="C39" s="752"/>
      <c r="D39" s="752"/>
      <c r="E39" s="752"/>
      <c r="F39" s="752"/>
      <c r="G39" s="753"/>
      <c r="H39" s="324"/>
      <c r="I39" s="224">
        <f t="shared" si="0"/>
        <v>0</v>
      </c>
      <c r="J39" s="204"/>
      <c r="K39" s="312"/>
      <c r="L39" s="312"/>
      <c r="M39" s="312"/>
      <c r="N39" s="312"/>
      <c r="O39" s="312"/>
      <c r="P39" s="312"/>
      <c r="Q39" s="312"/>
      <c r="R39" s="312"/>
      <c r="S39" s="312"/>
      <c r="T39" s="312"/>
      <c r="U39" s="204"/>
      <c r="V39" s="204"/>
    </row>
    <row r="40" spans="1:22" ht="11.25" customHeight="1">
      <c r="A40" s="751"/>
      <c r="B40" s="752"/>
      <c r="C40" s="752"/>
      <c r="D40" s="752"/>
      <c r="E40" s="752"/>
      <c r="F40" s="752"/>
      <c r="G40" s="753"/>
      <c r="H40" s="324"/>
      <c r="I40" s="224">
        <f t="shared" si="0"/>
        <v>0</v>
      </c>
      <c r="J40" s="204"/>
      <c r="K40" s="312"/>
      <c r="L40" s="312"/>
      <c r="M40" s="312"/>
      <c r="N40" s="312"/>
      <c r="O40" s="312"/>
      <c r="P40" s="312"/>
      <c r="Q40" s="312"/>
      <c r="R40" s="312"/>
      <c r="S40" s="312"/>
      <c r="T40" s="312"/>
      <c r="U40" s="204"/>
      <c r="V40" s="204"/>
    </row>
    <row r="41" spans="1:22" ht="11.25" customHeight="1">
      <c r="A41" s="751"/>
      <c r="B41" s="752"/>
      <c r="C41" s="752"/>
      <c r="D41" s="752"/>
      <c r="E41" s="752"/>
      <c r="F41" s="752"/>
      <c r="G41" s="753"/>
      <c r="H41" s="324"/>
      <c r="I41" s="224">
        <f t="shared" si="0"/>
        <v>0</v>
      </c>
      <c r="J41" s="204"/>
      <c r="K41" s="312"/>
      <c r="L41" s="312"/>
      <c r="M41" s="312"/>
      <c r="N41" s="312"/>
      <c r="O41" s="312"/>
      <c r="P41" s="312"/>
      <c r="Q41" s="312"/>
      <c r="R41" s="312"/>
      <c r="S41" s="312"/>
      <c r="T41" s="312"/>
      <c r="U41" s="204"/>
      <c r="V41" s="204"/>
    </row>
    <row r="42" spans="1:22" ht="11.25" customHeight="1">
      <c r="A42" s="751"/>
      <c r="B42" s="752"/>
      <c r="C42" s="752"/>
      <c r="D42" s="752"/>
      <c r="E42" s="752"/>
      <c r="F42" s="752"/>
      <c r="G42" s="753"/>
      <c r="H42" s="324"/>
      <c r="I42" s="224">
        <f t="shared" si="0"/>
        <v>0</v>
      </c>
      <c r="J42" s="204"/>
      <c r="K42" s="312"/>
      <c r="L42" s="312"/>
      <c r="M42" s="312"/>
      <c r="N42" s="312"/>
      <c r="O42" s="312"/>
      <c r="P42" s="312"/>
      <c r="Q42" s="312"/>
      <c r="R42" s="312"/>
      <c r="S42" s="312"/>
      <c r="T42" s="312"/>
      <c r="U42" s="316"/>
      <c r="V42" s="317"/>
    </row>
    <row r="43" spans="1:22" ht="11.25" customHeight="1">
      <c r="A43" s="751"/>
      <c r="B43" s="752"/>
      <c r="C43" s="752"/>
      <c r="D43" s="752"/>
      <c r="E43" s="752"/>
      <c r="F43" s="752"/>
      <c r="G43" s="753"/>
      <c r="H43" s="324"/>
      <c r="I43" s="224">
        <f t="shared" si="0"/>
        <v>0</v>
      </c>
      <c r="J43" s="204"/>
      <c r="K43" s="312"/>
      <c r="L43" s="312"/>
      <c r="M43" s="312"/>
      <c r="N43" s="312"/>
      <c r="O43" s="312"/>
      <c r="P43" s="312"/>
      <c r="Q43" s="312"/>
      <c r="R43" s="312"/>
      <c r="S43" s="312"/>
      <c r="T43" s="312"/>
      <c r="U43" s="316"/>
      <c r="V43" s="317"/>
    </row>
    <row r="44" spans="1:22" ht="11.25" customHeight="1">
      <c r="A44" s="751"/>
      <c r="B44" s="752"/>
      <c r="C44" s="752"/>
      <c r="D44" s="752"/>
      <c r="E44" s="752"/>
      <c r="F44" s="752"/>
      <c r="G44" s="753"/>
      <c r="H44" s="324"/>
      <c r="I44" s="224">
        <f t="shared" si="0"/>
        <v>0</v>
      </c>
      <c r="J44" s="204"/>
      <c r="K44" s="312"/>
      <c r="L44" s="312"/>
      <c r="M44" s="312"/>
      <c r="N44" s="312"/>
      <c r="O44" s="312"/>
      <c r="P44" s="312"/>
      <c r="Q44" s="312"/>
      <c r="R44" s="312"/>
      <c r="S44" s="312"/>
      <c r="T44" s="312"/>
      <c r="U44" s="316"/>
      <c r="V44" s="317"/>
    </row>
    <row r="45" spans="1:22" ht="11.25" customHeight="1">
      <c r="A45" s="751"/>
      <c r="B45" s="752"/>
      <c r="C45" s="752"/>
      <c r="D45" s="752"/>
      <c r="E45" s="752"/>
      <c r="F45" s="752"/>
      <c r="G45" s="753"/>
      <c r="H45" s="324"/>
      <c r="I45" s="224">
        <f t="shared" si="0"/>
        <v>0</v>
      </c>
      <c r="J45" s="204"/>
      <c r="K45" s="312"/>
      <c r="L45" s="312"/>
      <c r="M45" s="312"/>
      <c r="N45" s="312"/>
      <c r="O45" s="312"/>
      <c r="P45" s="312"/>
      <c r="Q45" s="312"/>
      <c r="R45" s="312"/>
      <c r="S45" s="312"/>
      <c r="T45" s="312"/>
      <c r="U45" s="316"/>
      <c r="V45" s="317"/>
    </row>
    <row r="46" spans="1:22" ht="11.25" customHeight="1">
      <c r="A46" s="751"/>
      <c r="B46" s="752"/>
      <c r="C46" s="752"/>
      <c r="D46" s="752"/>
      <c r="E46" s="752"/>
      <c r="F46" s="752"/>
      <c r="G46" s="753"/>
      <c r="H46" s="128"/>
      <c r="I46" s="224">
        <f t="shared" si="0"/>
        <v>0</v>
      </c>
      <c r="J46" s="204"/>
      <c r="K46" s="312"/>
      <c r="L46" s="312"/>
      <c r="M46" s="312"/>
      <c r="N46" s="312"/>
      <c r="O46" s="312"/>
      <c r="P46" s="312"/>
      <c r="Q46" s="312"/>
      <c r="R46" s="312"/>
      <c r="S46" s="312"/>
      <c r="T46" s="312"/>
      <c r="U46" s="316"/>
      <c r="V46" s="317"/>
    </row>
    <row r="47" spans="1:22" ht="11.25" customHeight="1">
      <c r="A47" s="751"/>
      <c r="B47" s="752"/>
      <c r="C47" s="752"/>
      <c r="D47" s="752"/>
      <c r="E47" s="752"/>
      <c r="F47" s="752"/>
      <c r="G47" s="753"/>
      <c r="H47" s="128"/>
      <c r="I47" s="224">
        <f t="shared" si="0"/>
        <v>0</v>
      </c>
      <c r="J47" s="204"/>
      <c r="K47" s="312"/>
      <c r="L47" s="312"/>
      <c r="M47" s="312"/>
      <c r="N47" s="312"/>
      <c r="O47" s="312"/>
      <c r="P47" s="312"/>
      <c r="Q47" s="312"/>
      <c r="R47" s="312"/>
      <c r="S47" s="312"/>
      <c r="T47" s="312"/>
      <c r="U47" s="316"/>
      <c r="V47" s="317"/>
    </row>
    <row r="48" spans="1:22" ht="11.25" customHeight="1">
      <c r="A48" s="751"/>
      <c r="B48" s="752"/>
      <c r="C48" s="752"/>
      <c r="D48" s="752"/>
      <c r="E48" s="752"/>
      <c r="F48" s="752"/>
      <c r="G48" s="753"/>
      <c r="H48" s="128"/>
      <c r="I48" s="224">
        <f t="shared" si="0"/>
        <v>0</v>
      </c>
      <c r="J48" s="204"/>
      <c r="K48" s="312"/>
      <c r="L48" s="312"/>
      <c r="M48" s="312"/>
      <c r="N48" s="312"/>
      <c r="O48" s="312"/>
      <c r="P48" s="312"/>
      <c r="Q48" s="312"/>
      <c r="R48" s="312"/>
      <c r="S48" s="312"/>
      <c r="T48" s="312"/>
      <c r="U48" s="316"/>
      <c r="V48" s="317"/>
    </row>
    <row r="49" spans="1:22" ht="11.25" customHeight="1">
      <c r="A49" s="751"/>
      <c r="B49" s="752"/>
      <c r="C49" s="752"/>
      <c r="D49" s="752"/>
      <c r="E49" s="752"/>
      <c r="F49" s="752"/>
      <c r="G49" s="753"/>
      <c r="H49" s="128"/>
      <c r="I49" s="224">
        <f t="shared" si="0"/>
        <v>0</v>
      </c>
      <c r="J49" s="204"/>
      <c r="K49" s="312"/>
      <c r="L49" s="312"/>
      <c r="M49" s="312"/>
      <c r="N49" s="312"/>
      <c r="O49" s="312"/>
      <c r="P49" s="312"/>
      <c r="Q49" s="312"/>
      <c r="R49" s="312"/>
      <c r="S49" s="312"/>
      <c r="T49" s="312"/>
      <c r="U49" s="316"/>
      <c r="V49" s="317"/>
    </row>
    <row r="50" spans="1:22" ht="3" customHeight="1">
      <c r="A50" s="702"/>
      <c r="B50" s="703"/>
      <c r="C50" s="703"/>
      <c r="D50" s="703"/>
      <c r="E50" s="703"/>
      <c r="F50" s="703"/>
      <c r="G50" s="704"/>
      <c r="H50" s="663"/>
      <c r="I50" s="307"/>
      <c r="J50" s="67"/>
      <c r="K50" s="67"/>
      <c r="L50" s="67"/>
      <c r="M50" s="67"/>
      <c r="N50" s="67"/>
      <c r="O50" s="67"/>
      <c r="P50" s="26"/>
      <c r="Q50" s="309"/>
      <c r="R50" s="309"/>
      <c r="S50" s="309"/>
      <c r="T50" s="309"/>
      <c r="U50" s="310"/>
      <c r="V50" s="309"/>
    </row>
    <row r="51" spans="1:22" ht="3" customHeight="1">
      <c r="A51" s="702"/>
      <c r="B51" s="703"/>
      <c r="C51" s="703"/>
      <c r="D51" s="703"/>
      <c r="E51" s="703"/>
      <c r="F51" s="703"/>
      <c r="G51" s="704"/>
      <c r="H51" s="663"/>
      <c r="I51" s="60"/>
      <c r="J51" s="53"/>
      <c r="K51" s="53"/>
      <c r="L51" s="53"/>
      <c r="M51" s="53"/>
      <c r="N51" s="53"/>
      <c r="O51" s="53"/>
      <c r="P51" s="25"/>
      <c r="Q51" s="28"/>
      <c r="R51" s="28"/>
      <c r="S51" s="28"/>
      <c r="T51" s="28"/>
      <c r="U51" s="308"/>
      <c r="V51" s="28"/>
    </row>
    <row r="52" spans="1:22" ht="11.25" customHeight="1">
      <c r="A52" s="702" t="s">
        <v>155</v>
      </c>
      <c r="B52" s="703"/>
      <c r="C52" s="703"/>
      <c r="D52" s="703"/>
      <c r="E52" s="703"/>
      <c r="F52" s="703"/>
      <c r="G52" s="704"/>
      <c r="H52" s="663"/>
      <c r="I52" s="503">
        <f>SUM(J52:V52)</f>
        <v>0</v>
      </c>
      <c r="J52" s="503">
        <f>SUM(J24:J49)</f>
        <v>0</v>
      </c>
      <c r="K52" s="503"/>
      <c r="L52" s="503"/>
      <c r="M52" s="503"/>
      <c r="N52" s="503"/>
      <c r="O52" s="503"/>
      <c r="P52" s="503"/>
      <c r="Q52" s="503"/>
      <c r="R52" s="503"/>
      <c r="S52" s="503"/>
      <c r="T52" s="503"/>
      <c r="U52" s="503">
        <f>SUM(U24:U49)</f>
        <v>0</v>
      </c>
      <c r="V52" s="503">
        <f>SUM(V24:V49)</f>
        <v>0</v>
      </c>
    </row>
    <row r="53" spans="1:22" s="650" customFormat="1" ht="3" customHeight="1">
      <c r="A53" s="729"/>
      <c r="B53" s="730"/>
      <c r="C53" s="730"/>
      <c r="D53" s="730"/>
      <c r="E53" s="730"/>
      <c r="F53" s="730"/>
      <c r="G53" s="731"/>
      <c r="H53" s="301"/>
      <c r="I53" s="302"/>
      <c r="J53" s="313"/>
      <c r="K53" s="303"/>
      <c r="L53" s="304"/>
      <c r="M53" s="303"/>
      <c r="N53" s="304"/>
      <c r="O53" s="303"/>
      <c r="P53" s="304"/>
      <c r="Q53" s="305"/>
      <c r="R53" s="306"/>
      <c r="S53" s="305"/>
      <c r="T53" s="306"/>
      <c r="U53" s="314"/>
      <c r="V53" s="313"/>
    </row>
    <row r="54" spans="1:16" s="41" customFormat="1" ht="11.25" customHeight="1">
      <c r="A54" s="318"/>
      <c r="B54" s="318"/>
      <c r="C54" s="318"/>
      <c r="D54" s="286"/>
      <c r="E54" s="286"/>
      <c r="F54" s="319"/>
      <c r="G54" s="38"/>
      <c r="H54" s="320"/>
      <c r="I54" s="40"/>
      <c r="J54" s="321"/>
      <c r="K54" s="40"/>
      <c r="L54" s="321"/>
      <c r="M54" s="40"/>
      <c r="N54" s="40"/>
      <c r="O54" s="40"/>
      <c r="P54" s="40"/>
    </row>
    <row r="55" spans="1:22" s="650" customFormat="1" ht="11.25" customHeight="1">
      <c r="A55" s="296"/>
      <c r="B55" s="296"/>
      <c r="C55" s="296"/>
      <c r="D55" s="296"/>
      <c r="E55" s="296"/>
      <c r="F55" s="517"/>
      <c r="G55" s="38"/>
      <c r="H55" s="516"/>
      <c r="I55" s="292"/>
      <c r="J55" s="292"/>
      <c r="K55" s="292"/>
      <c r="L55" s="292"/>
      <c r="M55" s="292"/>
      <c r="N55" s="292"/>
      <c r="O55" s="292"/>
      <c r="P55" s="292"/>
      <c r="Q55" s="41"/>
      <c r="R55" s="41"/>
      <c r="S55" s="41"/>
      <c r="T55" s="41"/>
      <c r="U55" s="41"/>
      <c r="V55" s="41"/>
    </row>
    <row r="56" spans="1:22" ht="11.25" customHeight="1">
      <c r="A56" s="298"/>
      <c r="B56" s="298"/>
      <c r="C56" s="298"/>
      <c r="D56" s="296"/>
      <c r="E56" s="296"/>
      <c r="F56" s="517"/>
      <c r="G56" s="38"/>
      <c r="H56" s="516"/>
      <c r="I56" s="288"/>
      <c r="J56" s="288"/>
      <c r="K56" s="288"/>
      <c r="L56" s="288"/>
      <c r="M56" s="288"/>
      <c r="N56" s="288"/>
      <c r="O56" s="288"/>
      <c r="P56" s="321"/>
      <c r="Q56" s="140"/>
      <c r="R56" s="140"/>
      <c r="S56" s="140"/>
      <c r="T56" s="140"/>
      <c r="U56" s="140"/>
      <c r="V56" s="140"/>
    </row>
    <row r="57" spans="1:22" ht="11.25" customHeight="1">
      <c r="A57" s="140"/>
      <c r="B57" s="140"/>
      <c r="C57" s="140"/>
      <c r="D57" s="140"/>
      <c r="E57" s="140"/>
      <c r="F57" s="141"/>
      <c r="G57" s="142"/>
      <c r="H57" s="142"/>
      <c r="I57" s="140"/>
      <c r="J57" s="140"/>
      <c r="K57" s="140"/>
      <c r="L57" s="140"/>
      <c r="M57" s="140"/>
      <c r="N57" s="140"/>
      <c r="O57" s="140"/>
      <c r="P57" s="140"/>
      <c r="Q57" s="140"/>
      <c r="R57" s="140"/>
      <c r="S57" s="140"/>
      <c r="T57" s="140"/>
      <c r="U57" s="140"/>
      <c r="V57" s="140"/>
    </row>
  </sheetData>
  <sheetProtection/>
  <mergeCells count="37">
    <mergeCell ref="A53:G53"/>
    <mergeCell ref="A47:G47"/>
    <mergeCell ref="A48:G48"/>
    <mergeCell ref="A49:G49"/>
    <mergeCell ref="A50:G50"/>
    <mergeCell ref="A51:G51"/>
    <mergeCell ref="A52:G52"/>
    <mergeCell ref="A46:G46"/>
    <mergeCell ref="A35:G35"/>
    <mergeCell ref="A36:G36"/>
    <mergeCell ref="A37:G37"/>
    <mergeCell ref="A38:G38"/>
    <mergeCell ref="A39:G39"/>
    <mergeCell ref="A40:G40"/>
    <mergeCell ref="A41:G41"/>
    <mergeCell ref="A42:G42"/>
    <mergeCell ref="A43:G43"/>
    <mergeCell ref="A44:G44"/>
    <mergeCell ref="A45:G45"/>
    <mergeCell ref="A34:G34"/>
    <mergeCell ref="H17:H21"/>
    <mergeCell ref="A24:G24"/>
    <mergeCell ref="A25:G25"/>
    <mergeCell ref="A26:G26"/>
    <mergeCell ref="A27:G27"/>
    <mergeCell ref="A28:G28"/>
    <mergeCell ref="A29:G29"/>
    <mergeCell ref="A30:G30"/>
    <mergeCell ref="A31:G31"/>
    <mergeCell ref="A32:G32"/>
    <mergeCell ref="A33:G33"/>
    <mergeCell ref="A15:G15"/>
    <mergeCell ref="A10:G10"/>
    <mergeCell ref="A11:G11"/>
    <mergeCell ref="A12:G12"/>
    <mergeCell ref="A13:G13"/>
    <mergeCell ref="A14:G14"/>
  </mergeCells>
  <printOptions/>
  <pageMargins left="0.4724409448818898" right="0.4724409448818898" top="0.2362204724409449" bottom="0.4724409448818898" header="0" footer="0.31496062992125984"/>
  <pageSetup fitToHeight="1" fitToWidth="1" horizontalDpi="600" verticalDpi="600" orientation="landscape" paperSize="9" scale="99" r:id="rId2"/>
  <headerFooter alignWithMargins="0">
    <oddFooter>&amp;C&amp;7Form.  22.3 &amp;R&amp;7&amp;P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blw-sah</dc:creator>
  <cp:keywords/>
  <dc:description/>
  <cp:lastModifiedBy>Böhlen Doris BLW</cp:lastModifiedBy>
  <cp:lastPrinted>2023-12-05T12:21:24Z</cp:lastPrinted>
  <dcterms:created xsi:type="dcterms:W3CDTF">2003-03-13T08:42:23Z</dcterms:created>
  <dcterms:modified xsi:type="dcterms:W3CDTF">2023-12-14T08:29:59Z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COO.2101.101.6.1401248</vt:lpwstr>
  </property>
  <property fmtid="{D5CDD505-2E9C-101B-9397-08002B2CF9AE}" pid="3" name="FSC#COOELAK@1.1001:Subject">
    <vt:lpwstr/>
  </property>
  <property fmtid="{D5CDD505-2E9C-101B-9397-08002B2CF9AE}" pid="4" name="FSC#COOELAK@1.1001:FileReference">
    <vt:lpwstr>332.21/2004/01439</vt:lpwstr>
  </property>
  <property fmtid="{D5CDD505-2E9C-101B-9397-08002B2CF9AE}" pid="5" name="FSC#COOELAK@1.1001:FileRefYear">
    <vt:lpwstr>2004</vt:lpwstr>
  </property>
  <property fmtid="{D5CDD505-2E9C-101B-9397-08002B2CF9AE}" pid="6" name="FSC#COOELAK@1.1001:FileRefOrdinal">
    <vt:lpwstr>1439</vt:lpwstr>
  </property>
  <property fmtid="{D5CDD505-2E9C-101B-9397-08002B2CF9AE}" pid="7" name="FSC#COOELAK@1.1001:FileRefOU">
    <vt:lpwstr>BLW</vt:lpwstr>
  </property>
  <property fmtid="{D5CDD505-2E9C-101B-9397-08002B2CF9AE}" pid="8" name="FSC#COOELAK@1.1001:Organization">
    <vt:lpwstr/>
  </property>
  <property fmtid="{D5CDD505-2E9C-101B-9397-08002B2CF9AE}" pid="9" name="FSC#COOELAK@1.1001:Owner">
    <vt:lpwstr>Boehlen Doris, BLW</vt:lpwstr>
  </property>
  <property fmtid="{D5CDD505-2E9C-101B-9397-08002B2CF9AE}" pid="10" name="FSC#COOELAK@1.1001:OwnerExtension">
    <vt:lpwstr>+41 58 463 02 05</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Schauenberg Pierre, BLW</vt:lpwstr>
  </property>
  <property fmtid="{D5CDD505-2E9C-101B-9397-08002B2CF9AE}" pid="15" name="FSC#COOELAK@1.1001:ApprovedAt">
    <vt:lpwstr>09.12.2015</vt:lpwstr>
  </property>
  <property fmtid="{D5CDD505-2E9C-101B-9397-08002B2CF9AE}" pid="16" name="FSC#COOELAK@1.1001:Department">
    <vt:lpwstr>Produits végétaux (FBPP / BLW)</vt:lpwstr>
  </property>
  <property fmtid="{D5CDD505-2E9C-101B-9397-08002B2CF9AE}" pid="17" name="FSC#COOELAK@1.1001:CreatedAt">
    <vt:lpwstr>04.12.2015</vt:lpwstr>
  </property>
  <property fmtid="{D5CDD505-2E9C-101B-9397-08002B2CF9AE}" pid="18" name="FSC#COOELAK@1.1001:OU">
    <vt:lpwstr>x-Spezialkulturen und Weinwirtschaft (BLW)</vt:lpwstr>
  </property>
  <property fmtid="{D5CDD505-2E9C-101B-9397-08002B2CF9AE}" pid="19" name="FSC#COOELAK@1.1001:Priority">
    <vt:lpwstr> ()</vt:lpwstr>
  </property>
  <property fmtid="{D5CDD505-2E9C-101B-9397-08002B2CF9AE}" pid="20" name="FSC#COOELAK@1.1001:ObjBarCode">
    <vt:lpwstr>*COO.2101.101.6.1401248*</vt:lpwstr>
  </property>
  <property fmtid="{D5CDD505-2E9C-101B-9397-08002B2CF9AE}" pid="21" name="FSC#COOELAK@1.1001:RefBarCode">
    <vt:lpwstr>*COO.2101.101.4.535874*</vt:lpwstr>
  </property>
  <property fmtid="{D5CDD505-2E9C-101B-9397-08002B2CF9AE}" pid="22" name="FSC#COOELAK@1.1001:FileRefBarCode">
    <vt:lpwstr>*332.21/2004/01439*</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Pierre</vt:lpwstr>
  </property>
  <property fmtid="{D5CDD505-2E9C-101B-9397-08002B2CF9AE}" pid="31" name="FSC#COOELAK@1.1001:ApproverSurName">
    <vt:lpwstr>Schauenberg</vt:lpwstr>
  </property>
  <property fmtid="{D5CDD505-2E9C-101B-9397-08002B2CF9AE}" pid="32" name="FSC#COOELAK@1.1001:ApproverTitle">
    <vt:lpwstr>BLW</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332.21</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332.21</vt:lpwstr>
  </property>
  <property fmtid="{D5CDD505-2E9C-101B-9397-08002B2CF9AE}" pid="42" name="FSC#EVDCFG@15.1400:Dossierref">
    <vt:lpwstr>332.21/2004/01439</vt:lpwstr>
  </property>
  <property fmtid="{D5CDD505-2E9C-101B-9397-08002B2CF9AE}" pid="43" name="FSC#EVDCFG@15.1400:FileRespEmail">
    <vt:lpwstr>doris.boehlen@blw.admin.ch</vt:lpwstr>
  </property>
  <property fmtid="{D5CDD505-2E9C-101B-9397-08002B2CF9AE}" pid="44" name="FSC#EVDCFG@15.1400:FileRespFax">
    <vt:lpwstr>+41 58 462 26 34</vt:lpwstr>
  </property>
  <property fmtid="{D5CDD505-2E9C-101B-9397-08002B2CF9AE}" pid="45" name="FSC#EVDCFG@15.1400:FileRespHome">
    <vt:lpwstr>Bern</vt:lpwstr>
  </property>
  <property fmtid="{D5CDD505-2E9C-101B-9397-08002B2CF9AE}" pid="46" name="FSC#EVDCFG@15.1400:FileResponsible">
    <vt:lpwstr>Doris Boehlen</vt:lpwstr>
  </property>
  <property fmtid="{D5CDD505-2E9C-101B-9397-08002B2CF9AE}" pid="47" name="FSC#EVDCFG@15.1400:FileRespOrg">
    <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bod</vt:lpwstr>
  </property>
  <property fmtid="{D5CDD505-2E9C-101B-9397-08002B2CF9AE}" pid="52" name="FSC#EVDCFG@15.1400:FileRespStreet">
    <vt:lpwstr>Mattenhofstrasse 5</vt:lpwstr>
  </property>
  <property fmtid="{D5CDD505-2E9C-101B-9397-08002B2CF9AE}" pid="53" name="FSC#EVDCFG@15.1400:FileRespTel">
    <vt:lpwstr>+41 58 463 02 05</vt:lpwstr>
  </property>
  <property fmtid="{D5CDD505-2E9C-101B-9397-08002B2CF9AE}" pid="54" name="FSC#EVDCFG@15.1400:FileRespZipCode">
    <vt:lpwstr>3003</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Pierre Schauenberg - Genehmigung</vt:lpwstr>
  </property>
  <property fmtid="{D5CDD505-2E9C-101B-9397-08002B2CF9AE}" pid="62" name="FSC#EVDCFG@15.1400:SignApproved1FR">
    <vt:lpwstr>Pierre Schauenberg - Approbation</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Kernobstbuchhaltung elektronisch_2015_</vt:lpwstr>
  </property>
  <property fmtid="{D5CDD505-2E9C-101B-9397-08002B2CF9AE}" pid="68" name="FSC#EVDCFG@15.1400:UserFunction">
    <vt:lpwstr>Sachbearbeiter/-in FBPP / BLW</vt:lpwstr>
  </property>
  <property fmtid="{D5CDD505-2E9C-101B-9397-08002B2CF9AE}" pid="69" name="FSC#EVDCFG@15.1400:SalutationEnglish">
    <vt:lpwstr>Special Crops and Viticulture Section</vt:lpwstr>
  </property>
  <property fmtid="{D5CDD505-2E9C-101B-9397-08002B2CF9AE}" pid="70" name="FSC#EVDCFG@15.1400:SalutationFrench">
    <vt:lpwstr>Section Cultures spéciales et économie vinicole</vt:lpwstr>
  </property>
  <property fmtid="{D5CDD505-2E9C-101B-9397-08002B2CF9AE}" pid="71" name="FSC#EVDCFG@15.1400:SalutationGerman">
    <vt:lpwstr>Sektion Spezialkulturen und Weinwirtschaft</vt:lpwstr>
  </property>
  <property fmtid="{D5CDD505-2E9C-101B-9397-08002B2CF9AE}" pid="72" name="FSC#EVDCFG@15.1400:SalutationItalian">
    <vt:lpwstr>Sezione Colture speciali e vitivinicoltura</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BLW</vt:lpwstr>
  </property>
  <property fmtid="{D5CDD505-2E9C-101B-9397-08002B2CF9AE}" pid="78" name="FSC#EVDCFG@15.1400:UserInCharge">
    <vt:lpwstr/>
  </property>
  <property fmtid="{D5CDD505-2E9C-101B-9397-08002B2CF9AE}" pid="79" name="FSC#EVDCFG@15.1400:ActualVersionNumber">
    <vt:lpwstr>1</vt:lpwstr>
  </property>
  <property fmtid="{D5CDD505-2E9C-101B-9397-08002B2CF9AE}" pid="80" name="FSC#EVDCFG@15.1400:ActualVersionCreatedAt">
    <vt:lpwstr>2015-12-04T08:52:30</vt:lpwstr>
  </property>
  <property fmtid="{D5CDD505-2E9C-101B-9397-08002B2CF9AE}" pid="81" name="FSC#EVDCFG@15.1400:ResponsibleBureau_DE">
    <vt:lpwstr/>
  </property>
  <property fmtid="{D5CDD505-2E9C-101B-9397-08002B2CF9AE}" pid="82" name="FSC#EVDCFG@15.1400:ResponsibleBureau_EN">
    <vt:lpwstr/>
  </property>
  <property fmtid="{D5CDD505-2E9C-101B-9397-08002B2CF9AE}" pid="83" name="FSC#EVDCFG@15.1400:ResponsibleBureau_FR">
    <vt:lpwstr/>
  </property>
  <property fmtid="{D5CDD505-2E9C-101B-9397-08002B2CF9AE}" pid="84" name="FSC#EVDCFG@15.1400:ResponsibleBureau_IT">
    <vt:lpwstr/>
  </property>
  <property fmtid="{D5CDD505-2E9C-101B-9397-08002B2CF9AE}" pid="85" name="FSC#EVDCFG@15.1400:UserInChargeUserTitle">
    <vt:lpwstr/>
  </property>
  <property fmtid="{D5CDD505-2E9C-101B-9397-08002B2CF9AE}" pid="86" name="FSC#EVDCFG@15.1400:UserInChargeUserName">
    <vt:lpwstr>Boehlen</vt:lpwstr>
  </property>
  <property fmtid="{D5CDD505-2E9C-101B-9397-08002B2CF9AE}" pid="87" name="FSC#EVDCFG@15.1400:UserInChargeUserFirstname">
    <vt:lpwstr/>
  </property>
  <property fmtid="{D5CDD505-2E9C-101B-9397-08002B2CF9AE}" pid="88" name="FSC#EVDCFG@15.1400:UserInChargeUserEnvSalutationDE">
    <vt:lpwstr/>
  </property>
  <property fmtid="{D5CDD505-2E9C-101B-9397-08002B2CF9AE}" pid="89" name="FSC#EVDCFG@15.1400:UserInChargeUserEnvSalutationEN">
    <vt:lpwstr/>
  </property>
  <property fmtid="{D5CDD505-2E9C-101B-9397-08002B2CF9AE}" pid="90" name="FSC#EVDCFG@15.1400:UserInChargeUserEnvSalutationFR">
    <vt:lpwstr/>
  </property>
  <property fmtid="{D5CDD505-2E9C-101B-9397-08002B2CF9AE}" pid="91" name="FSC#EVDCFG@15.1400:UserInChargeUserEnvSalutationIT">
    <vt:lpwstr/>
  </property>
  <property fmtid="{D5CDD505-2E9C-101B-9397-08002B2CF9AE}" pid="92" name="FSC#EVDCFG@15.1400:FilerespUserPersonTitle">
    <vt:lpwstr>BLW</vt:lpwstr>
  </property>
  <property fmtid="{D5CDD505-2E9C-101B-9397-08002B2CF9AE}" pid="93" name="FSC#EVDCFG@15.1400:Address">
    <vt:lpwstr/>
  </property>
  <property fmtid="{D5CDD505-2E9C-101B-9397-08002B2CF9AE}" pid="94" name="FSC#COOELAK@1.1001:CurrentUserRolePos">
    <vt:lpwstr>Chef</vt:lpwstr>
  </property>
  <property fmtid="{D5CDD505-2E9C-101B-9397-08002B2CF9AE}" pid="95" name="FSC#COOELAK@1.1001:CurrentUserEmail">
    <vt:lpwstr>pierre.schauenberg@blw.admin.ch</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Doris</vt:lpwstr>
  </property>
  <property fmtid="{D5CDD505-2E9C-101B-9397-08002B2CF9AE}" pid="99" name="FSC#EVDCFG@15.1400:ResponsibleEditorSurname">
    <vt:lpwstr>Boehlen</vt:lpwstr>
  </property>
  <property fmtid="{D5CDD505-2E9C-101B-9397-08002B2CF9AE}" pid="100" name="FSC#EVDCFG@15.1400:GroupTitle">
    <vt:lpwstr>x-Spezialkulturen und Weinwirtschaft</vt:lpwstr>
  </property>
  <property fmtid="{D5CDD505-2E9C-101B-9397-08002B2CF9AE}" pid="101" name="FSC#ATSTATECFG@1.1001:Office">
    <vt:lpwstr/>
  </property>
  <property fmtid="{D5CDD505-2E9C-101B-9397-08002B2CF9AE}" pid="102" name="FSC#ATSTATECFG@1.1001:Agent">
    <vt:lpwstr>BLW Doris Boehlen</vt:lpwstr>
  </property>
  <property fmtid="{D5CDD505-2E9C-101B-9397-08002B2CF9AE}" pid="103" name="FSC#ATSTATECFG@1.1001:AgentPhone">
    <vt:lpwstr>+41 58 463 02 05</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332.21/2004/01439/00041</vt:lpwstr>
  </property>
  <property fmtid="{D5CDD505-2E9C-101B-9397-08002B2CF9AE}" pid="115" name="FSC#ATSTATECFG@1.1001:Clause">
    <vt:lpwstr/>
  </property>
  <property fmtid="{D5CDD505-2E9C-101B-9397-08002B2CF9AE}" pid="116" name="FSC#ATSTATECFG@1.1001:ApprovedSignature">
    <vt:lpwstr>BLW Pierre Schauenberg</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FSC$NOPARSEFILE">
    <vt:bool>true</vt:bool>
  </property>
</Properties>
</file>