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db.intra.admin.ch\userhome$\BLW-01\U80713089\config\Desktop\Internet\PSM\"/>
    </mc:Choice>
  </mc:AlternateContent>
  <xr:revisionPtr revIDLastSave="0" documentId="8_{F90923C4-348A-47D0-A607-58346A9A99AB}" xr6:coauthVersionLast="47" xr6:coauthVersionMax="47" xr10:uidLastSave="{00000000-0000-0000-0000-000000000000}"/>
  <bookViews>
    <workbookView xWindow="-120" yWindow="-120" windowWidth="29040" windowHeight="15720" xr2:uid="{00000000-000D-0000-FFFF-FFFF00000000}"/>
  </bookViews>
  <sheets>
    <sheet name="Tabelle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9" i="1" l="1"/>
  <c r="R44" i="1" s="1"/>
  <c r="Q49" i="1"/>
  <c r="P49" i="1"/>
  <c r="O49" i="1"/>
  <c r="N49" i="1"/>
  <c r="M49" i="1"/>
  <c r="L49" i="1"/>
  <c r="K49" i="1"/>
  <c r="J49" i="1"/>
  <c r="J44" i="1" s="1"/>
  <c r="I49" i="1"/>
  <c r="H49" i="1"/>
  <c r="G49" i="1"/>
  <c r="F49" i="1"/>
  <c r="E49" i="1"/>
  <c r="R48" i="1"/>
  <c r="Q48" i="1"/>
  <c r="P48" i="1"/>
  <c r="O48" i="1"/>
  <c r="N48" i="1"/>
  <c r="M48" i="1"/>
  <c r="L48" i="1"/>
  <c r="K48" i="1"/>
  <c r="J48" i="1"/>
  <c r="I48" i="1"/>
  <c r="H48" i="1"/>
  <c r="G48" i="1"/>
  <c r="F48" i="1"/>
  <c r="E48" i="1"/>
  <c r="R47" i="1"/>
  <c r="Q47" i="1"/>
  <c r="P47" i="1"/>
  <c r="P44" i="1" s="1"/>
  <c r="O47" i="1"/>
  <c r="N47" i="1"/>
  <c r="M47" i="1"/>
  <c r="L47" i="1"/>
  <c r="K47" i="1"/>
  <c r="J47" i="1"/>
  <c r="I47" i="1"/>
  <c r="H47" i="1"/>
  <c r="H44" i="1" s="1"/>
  <c r="G47" i="1"/>
  <c r="F47" i="1"/>
  <c r="E47" i="1"/>
  <c r="R46" i="1"/>
  <c r="Q46" i="1"/>
  <c r="P46" i="1"/>
  <c r="O46" i="1"/>
  <c r="N46" i="1"/>
  <c r="M46" i="1"/>
  <c r="L46" i="1"/>
  <c r="L44" i="1" s="1"/>
  <c r="K46" i="1"/>
  <c r="J46" i="1"/>
  <c r="I46" i="1"/>
  <c r="H46" i="1"/>
  <c r="G46" i="1"/>
  <c r="F46" i="1"/>
  <c r="E46" i="1"/>
  <c r="R45" i="1"/>
  <c r="Q45" i="1"/>
  <c r="P45" i="1"/>
  <c r="O45" i="1"/>
  <c r="N45" i="1"/>
  <c r="M45" i="1"/>
  <c r="L45" i="1"/>
  <c r="K45" i="1"/>
  <c r="J45" i="1"/>
  <c r="I45" i="1"/>
  <c r="H45" i="1"/>
  <c r="G45" i="1"/>
  <c r="F45" i="1"/>
  <c r="E45" i="1"/>
  <c r="R42" i="1"/>
  <c r="Q42" i="1"/>
  <c r="Q40" i="1" s="1"/>
  <c r="P42" i="1"/>
  <c r="O42" i="1"/>
  <c r="N42" i="1"/>
  <c r="M42" i="1"/>
  <c r="L42" i="1"/>
  <c r="K42" i="1"/>
  <c r="J42" i="1"/>
  <c r="I42" i="1"/>
  <c r="I40" i="1" s="1"/>
  <c r="H42" i="1"/>
  <c r="G42" i="1"/>
  <c r="G40" i="1" s="1"/>
  <c r="F42" i="1"/>
  <c r="E42" i="1"/>
  <c r="R41" i="1"/>
  <c r="Q41" i="1"/>
  <c r="P41" i="1"/>
  <c r="O41" i="1"/>
  <c r="O40" i="1" s="1"/>
  <c r="N41" i="1"/>
  <c r="N40" i="1" s="1"/>
  <c r="M41" i="1"/>
  <c r="M40" i="1" s="1"/>
  <c r="L41" i="1"/>
  <c r="L40" i="1" s="1"/>
  <c r="K41" i="1"/>
  <c r="J41" i="1"/>
  <c r="I41" i="1"/>
  <c r="H41" i="1"/>
  <c r="G41" i="1"/>
  <c r="F41" i="1"/>
  <c r="F40" i="1" s="1"/>
  <c r="E41" i="1"/>
  <c r="R40" i="1"/>
  <c r="K40" i="1"/>
  <c r="J40" i="1"/>
  <c r="E40" i="1"/>
  <c r="R39" i="1"/>
  <c r="R38" i="1" s="1"/>
  <c r="Q39" i="1"/>
  <c r="P39" i="1"/>
  <c r="O39" i="1"/>
  <c r="O38" i="1" s="1"/>
  <c r="N39" i="1"/>
  <c r="N38" i="1" s="1"/>
  <c r="M39" i="1"/>
  <c r="M38" i="1" s="1"/>
  <c r="L39" i="1"/>
  <c r="L38" i="1" s="1"/>
  <c r="K39" i="1"/>
  <c r="J39" i="1"/>
  <c r="J38" i="1" s="1"/>
  <c r="I39" i="1"/>
  <c r="H39" i="1"/>
  <c r="G39" i="1"/>
  <c r="G38" i="1" s="1"/>
  <c r="F39" i="1"/>
  <c r="F38" i="1" s="1"/>
  <c r="E39" i="1"/>
  <c r="E38" i="1" s="1"/>
  <c r="Q38" i="1"/>
  <c r="P38" i="1"/>
  <c r="K38" i="1"/>
  <c r="I38" i="1"/>
  <c r="H38" i="1"/>
  <c r="R37" i="1"/>
  <c r="Q37" i="1"/>
  <c r="P37" i="1"/>
  <c r="O37" i="1"/>
  <c r="N37" i="1"/>
  <c r="M37" i="1"/>
  <c r="L37" i="1"/>
  <c r="K37" i="1"/>
  <c r="J37" i="1"/>
  <c r="I37" i="1"/>
  <c r="H37" i="1"/>
  <c r="G37" i="1"/>
  <c r="F37" i="1"/>
  <c r="E37" i="1"/>
  <c r="R35" i="1"/>
  <c r="Q35" i="1"/>
  <c r="P35" i="1"/>
  <c r="O35" i="1"/>
  <c r="N35" i="1"/>
  <c r="M35" i="1"/>
  <c r="L35" i="1"/>
  <c r="K35" i="1"/>
  <c r="J35" i="1"/>
  <c r="I35" i="1"/>
  <c r="H35" i="1"/>
  <c r="G35" i="1"/>
  <c r="F35" i="1"/>
  <c r="E35" i="1"/>
  <c r="E30" i="1" s="1"/>
  <c r="R34" i="1"/>
  <c r="Q34" i="1"/>
  <c r="P34" i="1"/>
  <c r="O34" i="1"/>
  <c r="N34" i="1"/>
  <c r="M34" i="1"/>
  <c r="L34" i="1"/>
  <c r="K34" i="1"/>
  <c r="J34" i="1"/>
  <c r="I34" i="1"/>
  <c r="H34" i="1"/>
  <c r="G34" i="1"/>
  <c r="F34" i="1"/>
  <c r="E34" i="1"/>
  <c r="R33" i="1"/>
  <c r="Q33" i="1"/>
  <c r="P33" i="1"/>
  <c r="O33" i="1"/>
  <c r="N33" i="1"/>
  <c r="M33" i="1"/>
  <c r="M30" i="1" s="1"/>
  <c r="L33" i="1"/>
  <c r="K33" i="1"/>
  <c r="J33" i="1"/>
  <c r="I33" i="1"/>
  <c r="H33" i="1"/>
  <c r="G33" i="1"/>
  <c r="F33" i="1"/>
  <c r="E33" i="1"/>
  <c r="R31" i="1"/>
  <c r="Q31" i="1"/>
  <c r="P31" i="1"/>
  <c r="O31" i="1"/>
  <c r="N31" i="1"/>
  <c r="M31" i="1"/>
  <c r="L31" i="1"/>
  <c r="K31" i="1"/>
  <c r="J31" i="1"/>
  <c r="J30" i="1" s="1"/>
  <c r="I31" i="1"/>
  <c r="H31" i="1"/>
  <c r="G31" i="1"/>
  <c r="F31" i="1"/>
  <c r="E31" i="1"/>
  <c r="R29" i="1"/>
  <c r="Q29" i="1"/>
  <c r="P29" i="1"/>
  <c r="O29" i="1"/>
  <c r="N29" i="1"/>
  <c r="M29" i="1"/>
  <c r="L29" i="1"/>
  <c r="K29" i="1"/>
  <c r="J29" i="1"/>
  <c r="I29" i="1"/>
  <c r="H29" i="1"/>
  <c r="G29" i="1"/>
  <c r="F29" i="1"/>
  <c r="E29" i="1"/>
  <c r="R28" i="1"/>
  <c r="Q28" i="1"/>
  <c r="P28" i="1"/>
  <c r="O28" i="1"/>
  <c r="N28" i="1"/>
  <c r="M28" i="1"/>
  <c r="L28" i="1"/>
  <c r="K28" i="1"/>
  <c r="J28" i="1"/>
  <c r="I28" i="1"/>
  <c r="H28" i="1"/>
  <c r="G28" i="1"/>
  <c r="F28" i="1"/>
  <c r="E28" i="1"/>
  <c r="R27" i="1"/>
  <c r="Q27" i="1"/>
  <c r="P27" i="1"/>
  <c r="O27" i="1"/>
  <c r="N27" i="1"/>
  <c r="M27" i="1"/>
  <c r="L27" i="1"/>
  <c r="K27" i="1"/>
  <c r="J27" i="1"/>
  <c r="I27" i="1"/>
  <c r="H27" i="1"/>
  <c r="G27" i="1"/>
  <c r="F27" i="1"/>
  <c r="E27" i="1"/>
  <c r="R26" i="1"/>
  <c r="Q26" i="1"/>
  <c r="P26" i="1"/>
  <c r="O26" i="1"/>
  <c r="N26" i="1"/>
  <c r="M26" i="1"/>
  <c r="L26" i="1"/>
  <c r="K26" i="1"/>
  <c r="J26" i="1"/>
  <c r="I26" i="1"/>
  <c r="H26" i="1"/>
  <c r="G26" i="1"/>
  <c r="F26" i="1"/>
  <c r="E26" i="1"/>
  <c r="R25" i="1"/>
  <c r="Q25" i="1"/>
  <c r="P25" i="1"/>
  <c r="O25" i="1"/>
  <c r="N25" i="1"/>
  <c r="M25" i="1"/>
  <c r="L25" i="1"/>
  <c r="K25" i="1"/>
  <c r="J25" i="1"/>
  <c r="I25" i="1"/>
  <c r="H25" i="1"/>
  <c r="G25" i="1"/>
  <c r="F25" i="1"/>
  <c r="E25" i="1"/>
  <c r="R24" i="1"/>
  <c r="Q24" i="1"/>
  <c r="P24" i="1"/>
  <c r="O24" i="1"/>
  <c r="N24" i="1"/>
  <c r="M24" i="1"/>
  <c r="L24" i="1"/>
  <c r="K24" i="1"/>
  <c r="J24" i="1"/>
  <c r="I24" i="1"/>
  <c r="H24" i="1"/>
  <c r="G24" i="1"/>
  <c r="F24" i="1"/>
  <c r="E24" i="1"/>
  <c r="R23" i="1"/>
  <c r="Q23" i="1"/>
  <c r="P23" i="1"/>
  <c r="O23" i="1"/>
  <c r="N23" i="1"/>
  <c r="M23" i="1"/>
  <c r="M22" i="1" s="1"/>
  <c r="L23" i="1"/>
  <c r="K23" i="1"/>
  <c r="J23" i="1"/>
  <c r="I23" i="1"/>
  <c r="H23" i="1"/>
  <c r="G23" i="1"/>
  <c r="F23" i="1"/>
  <c r="E23" i="1"/>
  <c r="E22" i="1" s="1"/>
  <c r="R21" i="1"/>
  <c r="Q21" i="1"/>
  <c r="P21" i="1"/>
  <c r="O21" i="1"/>
  <c r="N21" i="1"/>
  <c r="M21" i="1"/>
  <c r="L21" i="1"/>
  <c r="K21" i="1"/>
  <c r="J21" i="1"/>
  <c r="I21" i="1"/>
  <c r="H21" i="1"/>
  <c r="G21" i="1"/>
  <c r="F21" i="1"/>
  <c r="E21" i="1"/>
  <c r="R19" i="1"/>
  <c r="Q19" i="1"/>
  <c r="P19" i="1"/>
  <c r="O19" i="1"/>
  <c r="N19" i="1"/>
  <c r="M19" i="1"/>
  <c r="L19" i="1"/>
  <c r="K19" i="1"/>
  <c r="J19" i="1"/>
  <c r="I19" i="1"/>
  <c r="H19" i="1"/>
  <c r="G19" i="1"/>
  <c r="F19" i="1"/>
  <c r="E19" i="1"/>
  <c r="R18" i="1"/>
  <c r="Q18" i="1"/>
  <c r="P18" i="1"/>
  <c r="O18" i="1"/>
  <c r="N18" i="1"/>
  <c r="M18" i="1"/>
  <c r="L18" i="1"/>
  <c r="K18" i="1"/>
  <c r="J18" i="1"/>
  <c r="I18" i="1"/>
  <c r="H18" i="1"/>
  <c r="G18" i="1"/>
  <c r="F18" i="1"/>
  <c r="E18" i="1"/>
  <c r="R17" i="1"/>
  <c r="Q17" i="1"/>
  <c r="P17" i="1"/>
  <c r="O17" i="1"/>
  <c r="N17" i="1"/>
  <c r="M17" i="1"/>
  <c r="L17" i="1"/>
  <c r="K17" i="1"/>
  <c r="K13" i="1" s="1"/>
  <c r="J17" i="1"/>
  <c r="I17" i="1"/>
  <c r="H17" i="1"/>
  <c r="G17" i="1"/>
  <c r="F17" i="1"/>
  <c r="E17" i="1"/>
  <c r="E13" i="1" s="1"/>
  <c r="R16" i="1"/>
  <c r="R13" i="1" s="1"/>
  <c r="Q16" i="1"/>
  <c r="P16" i="1"/>
  <c r="O16" i="1"/>
  <c r="N16" i="1"/>
  <c r="M16" i="1"/>
  <c r="M13" i="1" s="1"/>
  <c r="L16" i="1"/>
  <c r="K16" i="1"/>
  <c r="J16" i="1"/>
  <c r="I16" i="1"/>
  <c r="H16" i="1"/>
  <c r="G16" i="1"/>
  <c r="F16" i="1"/>
  <c r="E16" i="1"/>
  <c r="R15" i="1"/>
  <c r="Q15" i="1"/>
  <c r="Q13" i="1" s="1"/>
  <c r="P15" i="1"/>
  <c r="O15" i="1"/>
  <c r="N15" i="1"/>
  <c r="M15" i="1"/>
  <c r="L15" i="1"/>
  <c r="K15" i="1"/>
  <c r="J15" i="1"/>
  <c r="I15" i="1"/>
  <c r="I13" i="1" s="1"/>
  <c r="H15" i="1"/>
  <c r="G15" i="1"/>
  <c r="F15" i="1"/>
  <c r="E15" i="1"/>
  <c r="R14" i="1"/>
  <c r="Q14" i="1"/>
  <c r="P14" i="1"/>
  <c r="P13" i="1" s="1"/>
  <c r="O14" i="1"/>
  <c r="N14" i="1"/>
  <c r="M14" i="1"/>
  <c r="L14" i="1"/>
  <c r="K14" i="1"/>
  <c r="J14" i="1"/>
  <c r="I14" i="1"/>
  <c r="H14" i="1"/>
  <c r="H13" i="1" s="1"/>
  <c r="G14" i="1"/>
  <c r="F14" i="1"/>
  <c r="E14" i="1"/>
  <c r="H40" i="1" l="1"/>
  <c r="H22" i="1"/>
  <c r="P22" i="1"/>
  <c r="I22" i="1"/>
  <c r="Q22" i="1"/>
  <c r="J22" i="1"/>
  <c r="J50" i="1" s="1"/>
  <c r="R22" i="1"/>
  <c r="K22" i="1"/>
  <c r="I44" i="1"/>
  <c r="Q44" i="1"/>
  <c r="G22" i="1"/>
  <c r="L13" i="1"/>
  <c r="F30" i="1"/>
  <c r="N30" i="1"/>
  <c r="N50" i="1" s="1"/>
  <c r="G30" i="1"/>
  <c r="G50" i="1" s="1"/>
  <c r="O30" i="1"/>
  <c r="N22" i="1"/>
  <c r="P40" i="1"/>
  <c r="K44" i="1"/>
  <c r="F22" i="1"/>
  <c r="J13" i="1"/>
  <c r="L30" i="1"/>
  <c r="L50" i="1" s="1"/>
  <c r="F13" i="1"/>
  <c r="G13" i="1"/>
  <c r="H30" i="1"/>
  <c r="P30" i="1"/>
  <c r="P50" i="1" s="1"/>
  <c r="I30" i="1"/>
  <c r="Q30" i="1"/>
  <c r="R30" i="1"/>
  <c r="K30" i="1"/>
  <c r="K50" i="1" s="1"/>
  <c r="O22" i="1"/>
  <c r="N13" i="1"/>
  <c r="O13" i="1"/>
  <c r="L22" i="1"/>
  <c r="E44" i="1"/>
  <c r="E50" i="1" s="1"/>
  <c r="M44" i="1"/>
  <c r="M50" i="1" s="1"/>
  <c r="F44" i="1"/>
  <c r="F50" i="1" s="1"/>
  <c r="N44" i="1"/>
  <c r="G44" i="1"/>
  <c r="O44" i="1"/>
  <c r="Q50" i="1"/>
  <c r="H50" i="1"/>
  <c r="I50" i="1"/>
  <c r="O50" i="1"/>
  <c r="R50" i="1"/>
</calcChain>
</file>

<file path=xl/sharedStrings.xml><?xml version="1.0" encoding="utf-8"?>
<sst xmlns="http://schemas.openxmlformats.org/spreadsheetml/2006/main" count="181" uniqueCount="176">
  <si>
    <r>
      <t xml:space="preserve">Eidgenössisches Departement für
Wirtschaft, Bildung und Forschung WBF
 </t>
    </r>
    <r>
      <rPr>
        <b/>
        <sz val="10"/>
        <rFont val="Arial"/>
        <family val="2"/>
      </rPr>
      <t xml:space="preserve">
Bundesamt für Landwirtschaft BLW</t>
    </r>
    <r>
      <rPr>
        <sz val="10"/>
        <rFont val="Arial"/>
        <family val="2"/>
      </rPr>
      <t xml:space="preserve">
Fachbereich Produktionssicherheit und Tierernährung</t>
    </r>
  </si>
  <si>
    <t xml:space="preserve">Verkaufsmengen der Pflanzenschutzmittel-Wirkstoffe gemäss Eurostat-Klassifikation </t>
  </si>
  <si>
    <r>
      <t>Volumes de vente des substances actives de produits phytosanitaires, selon la classification Eurostat</t>
    </r>
    <r>
      <rPr>
        <b/>
        <sz val="13"/>
        <color theme="1"/>
        <rFont val="Arial"/>
        <family val="2"/>
      </rPr>
      <t xml:space="preserve"> </t>
    </r>
  </si>
  <si>
    <t xml:space="preserve">Quantitativi commercializzati dei principi attivi di prodotti fitosanitari secondo la classificazione Eurostat </t>
  </si>
  <si>
    <t>Hauptgruppen und die untergeordneten Produktkategorien</t>
  </si>
  <si>
    <t>Groupes principaux et catégories de produits subordonnées</t>
  </si>
  <si>
    <t>Gruppi principali e categorie di prodotti subordinate</t>
  </si>
  <si>
    <t xml:space="preserve"> Code </t>
  </si>
  <si>
    <t>Jahr (Tonnen) / Année (tonnes) / Anni (tonnellate)</t>
  </si>
  <si>
    <t>Fungizide und Bakterizide</t>
  </si>
  <si>
    <t xml:space="preserve">Fongicides et bactéricides </t>
  </si>
  <si>
    <t xml:space="preserve">Fungicidi e battericidi </t>
  </si>
  <si>
    <t>PES_F</t>
  </si>
  <si>
    <t>Anorganische Fungizide</t>
  </si>
  <si>
    <t>Fongicides inorganiques</t>
  </si>
  <si>
    <t xml:space="preserve">Fungicidi anorganici </t>
  </si>
  <si>
    <t>F01</t>
  </si>
  <si>
    <t>Fungizide auf der Basis von Carbamaten und Dithiocarbamaten</t>
  </si>
  <si>
    <t>Fongicides sur la base de carbamates et de dithiocarbamates</t>
  </si>
  <si>
    <t xml:space="preserve">Fungicidi a base di carbammati e ditiocarbammati </t>
  </si>
  <si>
    <t>F02</t>
  </si>
  <si>
    <t>Fungizide auf Benzimidazol-Basis</t>
  </si>
  <si>
    <t>Fongicides sur la base de benzimidazol</t>
  </si>
  <si>
    <t>Fungicidi a base di benzimdazoli</t>
  </si>
  <si>
    <t>F03</t>
  </si>
  <si>
    <t xml:space="preserve">Fungizide auf Imidazol- und Triazol-Basis </t>
  </si>
  <si>
    <t xml:space="preserve">Fongicides sur la base d’imidazol et de triazol </t>
  </si>
  <si>
    <t>Fungicidi a base di imidazoli e triazoli</t>
  </si>
  <si>
    <t>F04</t>
  </si>
  <si>
    <t>Fungizide auf Morpholin-Basis</t>
  </si>
  <si>
    <t>Fongicides sur la base de morpholine</t>
  </si>
  <si>
    <t>Fungicidi a base di morfoline</t>
  </si>
  <si>
    <t>F05</t>
  </si>
  <si>
    <t>Fungizide mikrobiologischen oder pflanzlichen Ursprungs</t>
  </si>
  <si>
    <t>Fongicides d’origine microbienne ou végétale</t>
  </si>
  <si>
    <t>Fungicidi di origine microbiologica o botanica</t>
  </si>
  <si>
    <t>F06</t>
  </si>
  <si>
    <t>Bakterizide</t>
  </si>
  <si>
    <t>Bactéricides</t>
  </si>
  <si>
    <t>Battericidi</t>
  </si>
  <si>
    <t>F07</t>
  </si>
  <si>
    <t>Weitere Fungizide und Bakterizide</t>
  </si>
  <si>
    <t>Autres fongicides et bactéricides</t>
  </si>
  <si>
    <t xml:space="preserve">Altri fungicidi e battericidi </t>
  </si>
  <si>
    <t>F99</t>
  </si>
  <si>
    <t>Herbizide</t>
  </si>
  <si>
    <t>Herbicides</t>
  </si>
  <si>
    <t>Erbicidi</t>
  </si>
  <si>
    <t>PES_H</t>
  </si>
  <si>
    <t>Herbizide auf der Basis von Phenoxy-Phytohormonen</t>
  </si>
  <si>
    <t>Herbicides sur la base de phénoxy-phytohormones</t>
  </si>
  <si>
    <t>Erbicidi a base di fenossifitoormoni</t>
  </si>
  <si>
    <t>H01</t>
  </si>
  <si>
    <t xml:space="preserve">Herbizide auf der Basis von Triazinen und Triazinonen </t>
  </si>
  <si>
    <t xml:space="preserve">Herbicides sur la base de triazines und triazinones </t>
  </si>
  <si>
    <t>Erbicidi a base di triazine e di triazinoni</t>
  </si>
  <si>
    <t>H02</t>
  </si>
  <si>
    <t xml:space="preserve">Herbizide auf der Basis von Amiden und Aniliden </t>
  </si>
  <si>
    <t xml:space="preserve">Herbicides sur la base d’amides et d’anilides </t>
  </si>
  <si>
    <t>Erbicidi a base di ammidi e di anilidi</t>
  </si>
  <si>
    <t>H03</t>
  </si>
  <si>
    <t xml:space="preserve">Herbizide auf der Basis von Carbamaten und bis-Carbamaten </t>
  </si>
  <si>
    <t xml:space="preserve">Herbicides sur la base de carbamates et de bis-carbamates </t>
  </si>
  <si>
    <t>Erbicidi a base di carbammati di biscarbammati</t>
  </si>
  <si>
    <t>H04</t>
  </si>
  <si>
    <t xml:space="preserve">Herbizide auf der Basis von Dinitroaniline-Derivaten </t>
  </si>
  <si>
    <t xml:space="preserve">Herbicides sur la base de dérivés de dinitroaniline </t>
  </si>
  <si>
    <t>Erbicidi a base di dinitroanaline</t>
  </si>
  <si>
    <t>H05</t>
  </si>
  <si>
    <t>Herbizide auf der Basis von Derivaten von Harnstoff, Uracil oder Sulfonylharnstoffen</t>
  </si>
  <si>
    <t>Herbicides sur la base de dérivés d’urée, d’uracil ou de sulfonylurés</t>
  </si>
  <si>
    <t>Erbicidi a base di derivati di urea, di uracili o di sulfonilurea</t>
  </si>
  <si>
    <t>H06</t>
  </si>
  <si>
    <t>Weitere Herbizide</t>
  </si>
  <si>
    <t>Autres herbicides</t>
  </si>
  <si>
    <t>Altri erbicidi</t>
  </si>
  <si>
    <t>H99</t>
  </si>
  <si>
    <t xml:space="preserve">Insektizide und Akarizide </t>
  </si>
  <si>
    <t xml:space="preserve">Insecticides et acaricides </t>
  </si>
  <si>
    <t xml:space="preserve">Insetticidi e acaricidi </t>
  </si>
  <si>
    <t>PES_I</t>
  </si>
  <si>
    <t>Insektizide auf Pyrethroid-Basis</t>
  </si>
  <si>
    <t>Insecticides sur la base de pyréthroide</t>
  </si>
  <si>
    <t>Insetticidi a base di piretroidi</t>
  </si>
  <si>
    <t>I01</t>
  </si>
  <si>
    <t>Insektizide auf der Basis von chloriertem Kohlenwasserstoff</t>
  </si>
  <si>
    <t>Insecticides sur la base d’hydrocarbures chlorés</t>
  </si>
  <si>
    <t>Insetticidi a base di idrocarburi clorati</t>
  </si>
  <si>
    <t>I02</t>
  </si>
  <si>
    <t>Insektizide auf der Basis von Carbamaten- und Oxim-Carbamaten</t>
  </si>
  <si>
    <t>Insetticidi a base di carbammati e di ossima-carbammati</t>
  </si>
  <si>
    <t>I03</t>
  </si>
  <si>
    <t>Insektizide auf Organophosphat-Basis</t>
  </si>
  <si>
    <t>Insecticides sur la base d’organophosphates</t>
  </si>
  <si>
    <t>Insetticidi a base di organofosfati</t>
  </si>
  <si>
    <t>I04</t>
  </si>
  <si>
    <t>Insektizide mikrobiologischen oder pflanzlichen Ursprungs</t>
  </si>
  <si>
    <t>Insecticides d’origine microbienne ou végétale</t>
  </si>
  <si>
    <t>Insetticidi di origine microbiologica o botanica</t>
  </si>
  <si>
    <t>I05</t>
  </si>
  <si>
    <t xml:space="preserve">Akarizide </t>
  </si>
  <si>
    <t xml:space="preserve">Acaricides </t>
  </si>
  <si>
    <t xml:space="preserve">Acaricidi </t>
  </si>
  <si>
    <t xml:space="preserve">I06 </t>
  </si>
  <si>
    <t xml:space="preserve">Weitere Insektizide </t>
  </si>
  <si>
    <t xml:space="preserve">Autres insecticides </t>
  </si>
  <si>
    <t>Altri acaricidi</t>
  </si>
  <si>
    <t>I99</t>
  </si>
  <si>
    <t>Molluskizide</t>
  </si>
  <si>
    <t>Molluscicides</t>
  </si>
  <si>
    <t>Molluschicidi</t>
  </si>
  <si>
    <t>PES_M</t>
  </si>
  <si>
    <t>M01</t>
  </si>
  <si>
    <t>Wachstumsregulatoren</t>
  </si>
  <si>
    <t>Régulateurs de croissance</t>
  </si>
  <si>
    <t>Regolatori della crescita</t>
  </si>
  <si>
    <t>PES_PGR</t>
  </si>
  <si>
    <t>Physiologisch wirkende Wachstumsregulatoren</t>
  </si>
  <si>
    <t>Régulateurs de croissance agissant sur la physiologie</t>
  </si>
  <si>
    <t>Regolatori fisiologici della crescita</t>
  </si>
  <si>
    <t>PGR01</t>
  </si>
  <si>
    <t>Keimhemmungsmittel</t>
  </si>
  <si>
    <t>Inhibiteurs de germination</t>
  </si>
  <si>
    <t>Inibitori di germinazione</t>
  </si>
  <si>
    <t>PGR02</t>
  </si>
  <si>
    <t>Weitere Wachstumsregulatoren</t>
  </si>
  <si>
    <t>Autres régulateurs de la croissance</t>
  </si>
  <si>
    <t>Altri regolatori della crescita</t>
  </si>
  <si>
    <t>PGR03</t>
  </si>
  <si>
    <t>Weitere Pflanzenschutzmittel</t>
  </si>
  <si>
    <t>Autres produits phytosanitaires</t>
  </si>
  <si>
    <t>Altri prodotti fitosanitari</t>
  </si>
  <si>
    <t>PES_ZR</t>
  </si>
  <si>
    <t>Mineralöle</t>
  </si>
  <si>
    <t>Huiles minérales</t>
  </si>
  <si>
    <t>Oli minerali</t>
  </si>
  <si>
    <t>ZR01</t>
  </si>
  <si>
    <t>Pflanzliche Öle</t>
  </si>
  <si>
    <t>Huiles végétales</t>
  </si>
  <si>
    <t>Oli vegetali</t>
  </si>
  <si>
    <t>ZR02</t>
  </si>
  <si>
    <t xml:space="preserve">Bodensterilisationsmittel (inkl. Nematizide) </t>
  </si>
  <si>
    <t xml:space="preserve">Produits de stérilisation du sol (y compris les nématicides) </t>
  </si>
  <si>
    <t xml:space="preserve">Sterilizzanti del terreno (incl. nematocidi) </t>
  </si>
  <si>
    <t>ZR03</t>
  </si>
  <si>
    <t xml:space="preserve">Rodentizide </t>
  </si>
  <si>
    <t xml:space="preserve">Rodenticides </t>
  </si>
  <si>
    <t xml:space="preserve">Rodenticidi </t>
  </si>
  <si>
    <t>ZR04</t>
  </si>
  <si>
    <t>Alle weiteren Pflanzenschutzmittel</t>
  </si>
  <si>
    <t>Tous les autres produits phytosanitaires</t>
  </si>
  <si>
    <t>Tutti gli altri prodotti fitosanitari</t>
  </si>
  <si>
    <t>ZR99</t>
  </si>
  <si>
    <t>TOTAL</t>
  </si>
  <si>
    <t>TOTALE</t>
  </si>
  <si>
    <r>
      <t xml:space="preserve">a) </t>
    </r>
    <r>
      <rPr>
        <i/>
        <sz val="10"/>
        <color theme="1"/>
        <rFont val="Arial"/>
        <family val="2"/>
      </rPr>
      <t>In der biologischen Landwirtschaft zugelassene Wirkstoffe</t>
    </r>
    <r>
      <rPr>
        <vertAlign val="superscript"/>
        <sz val="10"/>
        <color theme="1"/>
        <rFont val="Arial"/>
        <family val="2"/>
      </rPr>
      <t>1</t>
    </r>
  </si>
  <si>
    <r>
      <t xml:space="preserve">a) </t>
    </r>
    <r>
      <rPr>
        <i/>
        <sz val="10"/>
        <color theme="1"/>
        <rFont val="Arial"/>
        <family val="2"/>
      </rPr>
      <t>Substances actives autorisées en agriculture biologique</t>
    </r>
    <r>
      <rPr>
        <vertAlign val="superscript"/>
        <sz val="10"/>
        <color theme="1"/>
        <rFont val="Arial"/>
        <family val="2"/>
      </rPr>
      <t>1</t>
    </r>
  </si>
  <si>
    <r>
      <t xml:space="preserve">a) </t>
    </r>
    <r>
      <rPr>
        <i/>
        <sz val="10"/>
        <rFont val="Arial"/>
        <family val="2"/>
      </rPr>
      <t>Principi attivi omologati nell'agricoltura biologica</t>
    </r>
    <r>
      <rPr>
        <vertAlign val="superscript"/>
        <sz val="10"/>
        <rFont val="Arial"/>
        <family val="2"/>
      </rPr>
      <t>1</t>
    </r>
  </si>
  <si>
    <r>
      <t xml:space="preserve">b) </t>
    </r>
    <r>
      <rPr>
        <i/>
        <sz val="10"/>
        <color theme="1"/>
        <rFont val="Arial"/>
        <family val="2"/>
      </rPr>
      <t>Wirkstoffe mit besonderem Risikopotenzial</t>
    </r>
    <r>
      <rPr>
        <vertAlign val="superscript"/>
        <sz val="10"/>
        <color theme="1"/>
        <rFont val="Arial"/>
        <family val="2"/>
      </rPr>
      <t>2</t>
    </r>
  </si>
  <si>
    <r>
      <t xml:space="preserve">b) </t>
    </r>
    <r>
      <rPr>
        <i/>
        <sz val="10"/>
        <color theme="1"/>
        <rFont val="Arial"/>
        <family val="2"/>
      </rPr>
      <t>Substances actives présentant un potentiel de risque particulier</t>
    </r>
    <r>
      <rPr>
        <vertAlign val="superscript"/>
        <sz val="10"/>
        <color theme="1"/>
        <rFont val="Arial"/>
        <family val="2"/>
      </rPr>
      <t>2</t>
    </r>
  </si>
  <si>
    <r>
      <t xml:space="preserve">b) </t>
    </r>
    <r>
      <rPr>
        <i/>
        <sz val="10"/>
        <rFont val="Arial"/>
        <family val="2"/>
      </rPr>
      <t>Principi attivi a particolare potenziale di rischio</t>
    </r>
    <r>
      <rPr>
        <vertAlign val="superscript"/>
        <sz val="10"/>
        <rFont val="Arial"/>
        <family val="2"/>
      </rPr>
      <t>2</t>
    </r>
  </si>
  <si>
    <r>
      <t xml:space="preserve">c) </t>
    </r>
    <r>
      <rPr>
        <i/>
        <sz val="10"/>
        <color theme="1"/>
        <rFont val="Arial"/>
        <family val="2"/>
      </rPr>
      <t>Andere Wirkstoffe</t>
    </r>
    <r>
      <rPr>
        <vertAlign val="superscript"/>
        <sz val="10"/>
        <color theme="1"/>
        <rFont val="Arial"/>
        <family val="2"/>
      </rPr>
      <t>3</t>
    </r>
  </si>
  <si>
    <r>
      <t>c)</t>
    </r>
    <r>
      <rPr>
        <i/>
        <sz val="10"/>
        <color theme="1"/>
        <rFont val="Arial"/>
        <family val="2"/>
      </rPr>
      <t xml:space="preserve"> Autres</t>
    </r>
    <r>
      <rPr>
        <vertAlign val="superscript"/>
        <sz val="10"/>
        <color theme="1"/>
        <rFont val="Arial"/>
        <family val="2"/>
      </rPr>
      <t>3</t>
    </r>
  </si>
  <si>
    <r>
      <t xml:space="preserve">c) </t>
    </r>
    <r>
      <rPr>
        <i/>
        <sz val="10"/>
        <rFont val="Arial"/>
        <family val="2"/>
      </rPr>
      <t>Altri principi attivi</t>
    </r>
    <r>
      <rPr>
        <vertAlign val="superscript"/>
        <sz val="10"/>
        <rFont val="Arial"/>
        <family val="2"/>
      </rPr>
      <t>3</t>
    </r>
  </si>
  <si>
    <r>
      <rPr>
        <vertAlign val="superscript"/>
        <sz val="10"/>
        <rFont val="Arial"/>
        <family val="2"/>
      </rPr>
      <t xml:space="preserve">1) </t>
    </r>
    <r>
      <rPr>
        <sz val="10"/>
        <rFont val="Arial"/>
        <family val="2"/>
      </rPr>
      <t xml:space="preserve">Wirkstoffe, die in der biologischen Landwirtschaft gemäss Anhang 1 der Verordnung des WBF über die biologische Landwirtschaft (SR 910.181) für das jeweilige Jahr zugelassen waren. Sie dürfen in der konventionellen und der biologischen Landwirtschaft angewedet werden. </t>
    </r>
  </si>
  <si>
    <r>
      <rPr>
        <vertAlign val="superscript"/>
        <sz val="10"/>
        <rFont val="Arial"/>
        <family val="2"/>
      </rPr>
      <t xml:space="preserve">2) </t>
    </r>
    <r>
      <rPr>
        <sz val="10"/>
        <rFont val="Arial"/>
        <family val="2"/>
      </rPr>
      <t>Wirkstoffe mit besonderem Risikopotenzial. Gemäss dem "Aktionsplan zur Risikoreduktion und nachhaltigen Anwendung von Pflanzenschutzmitteln" gelten jene Wirkstoffe als «Wirkstoffe mit besonderem Risikopotenzial», welche entweder gemäss Pflanzenschutzmittelverordnung (SR 916.161) ein Substitutionskandidat oder welche im Boden persistent (DT50 &gt; 6 Monate) sind. Einige Wirkstoffe mit besonderem Risikopotenzial dürfen in der biologischen Landwirtschaft angewendet werden.</t>
    </r>
  </si>
  <si>
    <r>
      <rPr>
        <vertAlign val="superscript"/>
        <sz val="10"/>
        <rFont val="Arial"/>
        <family val="2"/>
      </rPr>
      <t xml:space="preserve">3) </t>
    </r>
    <r>
      <rPr>
        <sz val="10"/>
        <rFont val="Arial"/>
        <family val="2"/>
      </rPr>
      <t xml:space="preserve">Wirkstoffe, die weder in der biologischen Landwirtschaft angewendet werden dürfen noch ein besonderes Risikenpotenzial aufweisen. </t>
    </r>
  </si>
  <si>
    <t xml:space="preserve"> </t>
  </si>
  <si>
    <r>
      <rPr>
        <vertAlign val="superscript"/>
        <sz val="10"/>
        <rFont val="Arial"/>
        <family val="2"/>
      </rPr>
      <t xml:space="preserve">1) </t>
    </r>
    <r>
      <rPr>
        <sz val="10"/>
        <rFont val="Arial"/>
        <family val="2"/>
      </rPr>
      <t xml:space="preserve">Substances actives qui ont été autorisées dans l’agriculture biologique pour l’année en cours conformément à l’annexe 1 de l’ordonnance du DEFR sur l’agriculture biologique (RS 910.181). Elles peuvent être utilisées dans l’agriculture conventionnelle aussi bien que biologique et peuvent faire l’objet de restrictions d’utilisation supplémentaires par rapport aux utilisations conventionnelles. </t>
    </r>
  </si>
  <si>
    <r>
      <rPr>
        <vertAlign val="superscript"/>
        <sz val="10"/>
        <rFont val="Arial"/>
        <family val="2"/>
      </rPr>
      <t xml:space="preserve">2) </t>
    </r>
    <r>
      <rPr>
        <sz val="10"/>
        <rFont val="Arial"/>
        <family val="2"/>
      </rPr>
      <t xml:space="preserve">Substances actives présentant un potentiel de risque particulier. Selon le « Plan d’action visant à la réduction des risques et à l’utilisation durable des produits phytosanitaires », les substances actives présentant un potentiel de risque particulier sont celles qui contiennent un produit dont on envisage la substitution conformément à l’ordonnance sur les produits phytosanitaires (RS 916.161) ou une substance persistante dans le sol (DT50 &gt; 6 mois). Certaines substances actives présentant un potentiel de risque particulier sont utilisables dans l'agriculture biologique. </t>
    </r>
  </si>
  <si>
    <r>
      <rPr>
        <vertAlign val="superscript"/>
        <sz val="10"/>
        <rFont val="Arial"/>
        <family val="2"/>
      </rPr>
      <t xml:space="preserve">3) </t>
    </r>
    <r>
      <rPr>
        <sz val="10"/>
        <rFont val="Arial"/>
        <family val="2"/>
      </rPr>
      <t>Substances actives qui ne sont pas utilisables dans l’agriculture biologique et qui ne présentent pas de potentiel de risque particulier.</t>
    </r>
  </si>
  <si>
    <r>
      <t xml:space="preserve">1) </t>
    </r>
    <r>
      <rPr>
        <sz val="10"/>
        <rFont val="Arial"/>
        <family val="2"/>
      </rPr>
      <t xml:space="preserve">Principi attivi omologati nell'agricoltura biologica per il rispettivo anno secondo l'allegato 1 dell'ordinanza del DEFR sull'agricoltura biologica (RS 910.181). Possono essere utilizzati nell'agricoltura sia convenzionale sia biologica e possono essere soggetti a restrizioni d'uso supplementari rispetto alle applicazioni convenzionali. </t>
    </r>
  </si>
  <si>
    <r>
      <rPr>
        <vertAlign val="superscript"/>
        <sz val="10"/>
        <rFont val="Arial"/>
        <family val="2"/>
      </rPr>
      <t xml:space="preserve">3) </t>
    </r>
    <r>
      <rPr>
        <sz val="10"/>
        <rFont val="Arial"/>
        <family val="2"/>
      </rPr>
      <t xml:space="preserve">Principi attivi non utilizzabili nell'agricoltura biologica né a particolare potenziale di rischio. </t>
    </r>
  </si>
  <si>
    <t>Stand September 2023</t>
  </si>
  <si>
    <t>Inseticides sur la base de carbamates et d’oximcarbamates</t>
  </si>
  <si>
    <r>
      <t>2) Principi attivi a particolare potenziale di rischio secondo il «</t>
    </r>
    <r>
      <rPr>
        <i/>
        <sz val="10"/>
        <rFont val="Arial"/>
        <family val="2"/>
      </rPr>
      <t>Piano d'azione per la riduzione del rischio e l'utilizzo sostenibile di prodotti fitosanitari</t>
    </r>
    <r>
      <rPr>
        <sz val="10"/>
        <rFont val="Arial"/>
        <family val="2"/>
      </rPr>
      <t xml:space="preserve">» ovvero i principi attivi che in virtù dell'ordinanza sui prodotti fitosanitari (RS 916.161) sono candidati alla sostituzione oppure sono persistenti nel suolo (DT50 &gt; 6 mesi).  Alcuni possono essere impiegati nell'agricoltura biologica.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</si>
</sst>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Arial"/>
      <family val="2"/>
    </font>
    <font>
      <sz val="10"/>
      <color theme="1"/>
      <name val="Arial"/>
      <family val="2"/>
    </font>
    <font>
      <sz val="10"/>
      <name val="Arial"/>
      <family val="2"/>
    </font>
    <font>
      <b/>
      <sz val="10"/>
      <name val="Arial"/>
      <family val="2"/>
    </font>
    <font>
      <b/>
      <sz val="13"/>
      <color theme="1"/>
      <name val="Arial"/>
      <family val="2"/>
    </font>
    <font>
      <b/>
      <sz val="13"/>
      <color rgb="FF000000"/>
      <name val="Arial"/>
      <family val="2"/>
    </font>
    <font>
      <b/>
      <sz val="9"/>
      <color theme="1"/>
      <name val="Arial"/>
      <family val="2"/>
    </font>
    <font>
      <b/>
      <sz val="9"/>
      <color rgb="FF000000"/>
      <name val="Arial"/>
      <family val="2"/>
    </font>
    <font>
      <b/>
      <sz val="10"/>
      <color rgb="FF000000"/>
      <name val="Arial"/>
      <family val="2"/>
    </font>
    <font>
      <sz val="9"/>
      <color rgb="FF000000"/>
      <name val="Arial"/>
      <family val="2"/>
    </font>
    <font>
      <sz val="10"/>
      <color rgb="FF000000"/>
      <name val="Arial"/>
      <family val="2"/>
    </font>
    <font>
      <i/>
      <sz val="10"/>
      <color theme="1"/>
      <name val="Arial"/>
      <family val="2"/>
    </font>
    <font>
      <vertAlign val="superscript"/>
      <sz val="10"/>
      <color theme="1"/>
      <name val="Arial"/>
      <family val="2"/>
    </font>
    <font>
      <i/>
      <sz val="10"/>
      <name val="Arial"/>
      <family val="2"/>
    </font>
    <font>
      <vertAlign val="superscript"/>
      <sz val="10"/>
      <name val="Arial"/>
      <family val="2"/>
    </font>
  </fonts>
  <fills count="6">
    <fill>
      <patternFill patternType="none"/>
    </fill>
    <fill>
      <patternFill patternType="gray125"/>
    </fill>
    <fill>
      <patternFill patternType="solid">
        <fgColor rgb="FFA6A6A6"/>
        <bgColor indexed="64"/>
      </patternFill>
    </fill>
    <fill>
      <patternFill patternType="solid">
        <fgColor theme="0" tint="-0.34998626667073579"/>
        <bgColor indexed="64"/>
      </patternFill>
    </fill>
    <fill>
      <patternFill patternType="solid">
        <fgColor rgb="FFD9D9D9"/>
        <bgColor indexed="64"/>
      </patternFill>
    </fill>
    <fill>
      <patternFill patternType="solid">
        <fgColor theme="0" tint="-4.9989318521683403E-2"/>
        <bgColor indexed="64"/>
      </patternFill>
    </fill>
  </fills>
  <borders count="6">
    <border>
      <left/>
      <right/>
      <top/>
      <bottom/>
      <diagonal/>
    </border>
    <border>
      <left/>
      <right/>
      <top style="medium">
        <color indexed="64"/>
      </top>
      <bottom/>
      <diagonal/>
    </border>
    <border>
      <left/>
      <right/>
      <top style="thin">
        <color auto="1"/>
      </top>
      <bottom style="thin">
        <color auto="1"/>
      </bottom>
      <diagonal/>
    </border>
    <border>
      <left/>
      <right/>
      <top/>
      <bottom style="medium">
        <color indexed="64"/>
      </bottom>
      <diagonal/>
    </border>
    <border>
      <left/>
      <right/>
      <top style="medium">
        <color indexed="64"/>
      </top>
      <bottom style="medium">
        <color indexed="64"/>
      </bottom>
      <diagonal/>
    </border>
    <border>
      <left/>
      <right/>
      <top style="thin">
        <color auto="1"/>
      </top>
      <bottom/>
      <diagonal/>
    </border>
  </borders>
  <cellStyleXfs count="1">
    <xf numFmtId="0" fontId="0" fillId="0" borderId="0"/>
  </cellStyleXfs>
  <cellXfs count="34">
    <xf numFmtId="0" fontId="0" fillId="0" borderId="0" xfId="0"/>
    <xf numFmtId="0" fontId="6" fillId="2" borderId="1" xfId="0" applyFont="1" applyFill="1" applyBorder="1" applyAlignment="1">
      <alignment horizontal="left" vertical="center" wrapText="1"/>
    </xf>
    <xf numFmtId="0" fontId="1" fillId="3" borderId="2" xfId="0" applyFont="1" applyFill="1" applyBorder="1"/>
    <xf numFmtId="0" fontId="6" fillId="2" borderId="3"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7" fillId="4" borderId="3" xfId="0" applyFont="1" applyFill="1" applyBorder="1" applyAlignment="1">
      <alignment vertical="center" wrapText="1"/>
    </xf>
    <xf numFmtId="164" fontId="8" fillId="4" borderId="3" xfId="0" applyNumberFormat="1" applyFont="1" applyFill="1" applyBorder="1" applyAlignment="1">
      <alignment horizontal="center" vertical="center" wrapText="1"/>
    </xf>
    <xf numFmtId="0" fontId="9" fillId="0" borderId="0" xfId="0" applyFont="1" applyAlignment="1">
      <alignment vertical="center" wrapText="1"/>
    </xf>
    <xf numFmtId="164" fontId="10" fillId="0" borderId="0" xfId="0" applyNumberFormat="1" applyFont="1" applyAlignment="1">
      <alignment horizontal="center" vertical="center" wrapText="1"/>
    </xf>
    <xf numFmtId="0" fontId="9" fillId="0" borderId="3" xfId="0" applyFont="1" applyBorder="1" applyAlignment="1">
      <alignment vertical="center" wrapText="1"/>
    </xf>
    <xf numFmtId="164" fontId="8" fillId="4" borderId="4" xfId="0" applyNumberFormat="1" applyFont="1" applyFill="1" applyBorder="1" applyAlignment="1">
      <alignment horizontal="center" vertical="center" wrapText="1"/>
    </xf>
    <xf numFmtId="0" fontId="7" fillId="2" borderId="3" xfId="0" applyFont="1" applyFill="1" applyBorder="1" applyAlignment="1">
      <alignment vertical="center" wrapText="1"/>
    </xf>
    <xf numFmtId="164" fontId="8" fillId="2" borderId="4" xfId="0" applyNumberFormat="1" applyFont="1" applyFill="1" applyBorder="1" applyAlignment="1">
      <alignment horizontal="center" vertical="center" wrapText="1"/>
    </xf>
    <xf numFmtId="49" fontId="1" fillId="5" borderId="5" xfId="0" applyNumberFormat="1" applyFont="1" applyFill="1" applyBorder="1" applyAlignment="1">
      <alignment horizontal="left" wrapText="1"/>
    </xf>
    <xf numFmtId="49" fontId="1" fillId="5" borderId="3" xfId="0" applyNumberFormat="1" applyFont="1" applyFill="1" applyBorder="1" applyAlignment="1">
      <alignment horizontal="left"/>
    </xf>
    <xf numFmtId="0" fontId="2" fillId="0" borderId="0" xfId="0" applyFont="1" applyAlignment="1">
      <alignment horizontal="left" vertical="center" wrapText="1"/>
    </xf>
    <xf numFmtId="0" fontId="1" fillId="0" borderId="0" xfId="0" applyFont="1" applyAlignment="1">
      <alignment horizontal="left" wrapText="1"/>
    </xf>
    <xf numFmtId="0" fontId="1" fillId="0" borderId="0" xfId="0" applyFont="1"/>
    <xf numFmtId="0" fontId="4" fillId="0" borderId="0" xfId="0" applyFont="1" applyAlignment="1">
      <alignment vertical="center"/>
    </xf>
    <xf numFmtId="0" fontId="1" fillId="0" borderId="0" xfId="0" applyFont="1" applyAlignment="1">
      <alignment horizontal="left"/>
    </xf>
    <xf numFmtId="0" fontId="5" fillId="0" borderId="0" xfId="0" applyFont="1" applyAlignment="1">
      <alignment vertical="center"/>
    </xf>
    <xf numFmtId="164" fontId="1" fillId="0" borderId="0" xfId="0" applyNumberFormat="1" applyFont="1" applyAlignment="1">
      <alignment horizontal="left" wrapText="1"/>
    </xf>
    <xf numFmtId="49" fontId="1" fillId="5" borderId="0" xfId="0" applyNumberFormat="1" applyFont="1" applyFill="1" applyAlignment="1">
      <alignment horizontal="left"/>
    </xf>
    <xf numFmtId="164" fontId="1" fillId="5" borderId="0" xfId="0" applyNumberFormat="1" applyFont="1" applyFill="1" applyAlignment="1">
      <alignment horizontal="center" wrapText="1"/>
    </xf>
    <xf numFmtId="164" fontId="1" fillId="0" borderId="0" xfId="0" applyNumberFormat="1" applyFont="1"/>
    <xf numFmtId="0" fontId="1" fillId="0" borderId="3" xfId="0" applyFont="1" applyBorder="1" applyAlignment="1">
      <alignment horizontal="left"/>
    </xf>
    <xf numFmtId="164" fontId="1" fillId="0" borderId="3" xfId="0" applyNumberFormat="1" applyFont="1" applyBorder="1" applyAlignment="1">
      <alignment horizontal="left"/>
    </xf>
    <xf numFmtId="0" fontId="0" fillId="0" borderId="0" xfId="0" applyBorder="1"/>
    <xf numFmtId="164" fontId="1" fillId="5" borderId="3" xfId="0" applyNumberFormat="1" applyFont="1" applyFill="1" applyBorder="1" applyAlignment="1">
      <alignment horizontal="center" wrapText="1"/>
    </xf>
    <xf numFmtId="164" fontId="10" fillId="0" borderId="3" xfId="0" applyNumberFormat="1" applyFont="1" applyBorder="1" applyAlignment="1">
      <alignment horizontal="center" vertical="center" wrapText="1"/>
    </xf>
    <xf numFmtId="0" fontId="2" fillId="0" borderId="0" xfId="0" applyFont="1" applyAlignment="1">
      <alignment horizontal="left" vertical="center" wrapText="1"/>
    </xf>
    <xf numFmtId="0" fontId="6" fillId="2" borderId="2" xfId="0" applyFont="1" applyFill="1" applyBorder="1" applyAlignment="1">
      <alignment horizontal="center" vertical="center" wrapText="1"/>
    </xf>
    <xf numFmtId="0" fontId="14" fillId="0" borderId="0" xfId="0" applyFont="1" applyAlignment="1">
      <alignment horizontal="left" vertical="center" wrapText="1"/>
    </xf>
    <xf numFmtId="0" fontId="2" fillId="0" borderId="0" xfId="0" applyFont="1" applyAlignment="1">
      <alignment horizontal="lef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1981200</xdr:colOff>
      <xdr:row>2</xdr:row>
      <xdr:rowOff>146685</xdr:rowOff>
    </xdr:to>
    <xdr:pic>
      <xdr:nvPicPr>
        <xdr:cNvPr id="4" name="Picture 3" descr="P:\temp\Logo_cmyk_pos.tif">
          <a:extLst>
            <a:ext uri="{FF2B5EF4-FFF2-40B4-BE49-F238E27FC236}">
              <a16:creationId xmlns:a16="http://schemas.microsoft.com/office/drawing/2014/main" id="{F4805224-4F10-401E-B59A-986D9C6D8C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0"/>
          <a:ext cx="1981200" cy="508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LW-01/U80796705/data/Documents/Documents/_Documents/Verkaufszahlen%20PSM/Daten2022/FINAL_Auswertung%20Statistiken%20PSM%202008-2022f&#252;r%20Indikato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
      <sheetName val="Tab_1"/>
      <sheetName val="Tab_2"/>
      <sheetName val="Grafiken"/>
      <sheetName val="Eurostat"/>
      <sheetName val="FAO"/>
      <sheetName val="BRP_WS"/>
      <sheetName val="Bio_WS"/>
      <sheetName val="Andere_WS"/>
      <sheetName val="WS_Zahlen"/>
      <sheetName val="Top10"/>
      <sheetName val="Pivot1"/>
      <sheetName val="Classification_EU_2019"/>
      <sheetName val="Reclassified codes"/>
      <sheetName val="FAO_Definitions"/>
    </sheetNames>
    <sheetDataSet>
      <sheetData sheetId="0"/>
      <sheetData sheetId="1">
        <row r="14">
          <cell r="E14" t="str">
            <v>F01</v>
          </cell>
        </row>
        <row r="15">
          <cell r="E15" t="str">
            <v>F02</v>
          </cell>
        </row>
        <row r="16">
          <cell r="E16" t="str">
            <v>F03</v>
          </cell>
        </row>
        <row r="17">
          <cell r="E17" t="str">
            <v>F04</v>
          </cell>
        </row>
        <row r="18">
          <cell r="E18" t="str">
            <v>F05</v>
          </cell>
        </row>
        <row r="19">
          <cell r="E19" t="str">
            <v>F06</v>
          </cell>
        </row>
        <row r="21">
          <cell r="E21" t="str">
            <v>F99</v>
          </cell>
        </row>
        <row r="23">
          <cell r="E23" t="str">
            <v>H01</v>
          </cell>
        </row>
        <row r="24">
          <cell r="E24" t="str">
            <v>H02</v>
          </cell>
        </row>
        <row r="25">
          <cell r="E25" t="str">
            <v>H03</v>
          </cell>
        </row>
        <row r="26">
          <cell r="E26" t="str">
            <v>H04</v>
          </cell>
        </row>
        <row r="27">
          <cell r="E27" t="str">
            <v>H05</v>
          </cell>
        </row>
        <row r="28">
          <cell r="E28" t="str">
            <v>H06</v>
          </cell>
        </row>
        <row r="29">
          <cell r="E29" t="str">
            <v>H99</v>
          </cell>
        </row>
        <row r="31">
          <cell r="E31" t="str">
            <v>I01</v>
          </cell>
        </row>
        <row r="33">
          <cell r="E33" t="str">
            <v>I03</v>
          </cell>
        </row>
        <row r="34">
          <cell r="E34" t="str">
            <v>I04</v>
          </cell>
        </row>
        <row r="35">
          <cell r="E35" t="str">
            <v>I05</v>
          </cell>
        </row>
        <row r="37">
          <cell r="E37" t="str">
            <v>I99</v>
          </cell>
        </row>
        <row r="39">
          <cell r="E39" t="str">
            <v>M01</v>
          </cell>
        </row>
        <row r="41">
          <cell r="E41" t="str">
            <v>PGR01</v>
          </cell>
        </row>
        <row r="42">
          <cell r="E42" t="str">
            <v>PGR02</v>
          </cell>
        </row>
        <row r="45">
          <cell r="E45" t="str">
            <v>ZR01</v>
          </cell>
        </row>
        <row r="46">
          <cell r="E46" t="str">
            <v>ZR02</v>
          </cell>
        </row>
        <row r="47">
          <cell r="E47" t="str">
            <v>ZR03</v>
          </cell>
        </row>
        <row r="48">
          <cell r="E48" t="str">
            <v>ZR04</v>
          </cell>
        </row>
        <row r="49">
          <cell r="E49" t="str">
            <v>ZR99</v>
          </cell>
        </row>
      </sheetData>
      <sheetData sheetId="2">
        <row r="21">
          <cell r="F21">
            <v>684.59094489699999</v>
          </cell>
        </row>
      </sheetData>
      <sheetData sheetId="3"/>
      <sheetData sheetId="4"/>
      <sheetData sheetId="5"/>
      <sheetData sheetId="6"/>
      <sheetData sheetId="7"/>
      <sheetData sheetId="8"/>
      <sheetData sheetId="9"/>
      <sheetData sheetId="10"/>
      <sheetData sheetId="11">
        <row r="3">
          <cell r="B3" t="str">
            <v>Zeilenbeschriftungen</v>
          </cell>
          <cell r="D3" t="str">
            <v>Summe von 2009</v>
          </cell>
          <cell r="E3" t="str">
            <v>Summe von 2010</v>
          </cell>
          <cell r="F3" t="str">
            <v>Summe von 2011</v>
          </cell>
          <cell r="G3" t="str">
            <v>Summe von 2012</v>
          </cell>
          <cell r="H3" t="str">
            <v>Summe von 2013</v>
          </cell>
          <cell r="I3" t="str">
            <v>Summe von 2014</v>
          </cell>
          <cell r="J3" t="str">
            <v>Summe von 2015</v>
          </cell>
          <cell r="K3" t="str">
            <v>Summe von 2016</v>
          </cell>
          <cell r="L3" t="str">
            <v>Summe von 2017</v>
          </cell>
          <cell r="M3" t="str">
            <v>Summe von 2018</v>
          </cell>
          <cell r="N3" t="str">
            <v>Summe von 2019</v>
          </cell>
          <cell r="O3" t="str">
            <v>Summe von 2020</v>
          </cell>
          <cell r="P3" t="str">
            <v>Summe von 2021</v>
          </cell>
          <cell r="Q3" t="str">
            <v>Summe von 2022</v>
          </cell>
        </row>
        <row r="4">
          <cell r="B4">
            <v>0</v>
          </cell>
          <cell r="D4">
            <v>0</v>
          </cell>
          <cell r="E4">
            <v>0</v>
          </cell>
          <cell r="F4">
            <v>0</v>
          </cell>
          <cell r="G4">
            <v>0</v>
          </cell>
          <cell r="H4">
            <v>0</v>
          </cell>
          <cell r="I4">
            <v>0</v>
          </cell>
          <cell r="J4">
            <v>0</v>
          </cell>
          <cell r="K4">
            <v>0</v>
          </cell>
          <cell r="L4">
            <v>0</v>
          </cell>
          <cell r="M4">
            <v>0</v>
          </cell>
          <cell r="N4">
            <v>0</v>
          </cell>
          <cell r="O4">
            <v>0</v>
          </cell>
          <cell r="P4">
            <v>0</v>
          </cell>
          <cell r="Q4">
            <v>0</v>
          </cell>
        </row>
        <row r="5">
          <cell r="B5" t="str">
            <v>F01</v>
          </cell>
          <cell r="D5">
            <v>344.34811400000001</v>
          </cell>
          <cell r="E5">
            <v>324.19437449999998</v>
          </cell>
          <cell r="F5">
            <v>349.54338150000001</v>
          </cell>
          <cell r="G5">
            <v>417.07356099999998</v>
          </cell>
          <cell r="H5">
            <v>483.77670519999998</v>
          </cell>
          <cell r="I5">
            <v>451.87115600000004</v>
          </cell>
          <cell r="J5">
            <v>503.55164300000001</v>
          </cell>
          <cell r="K5">
            <v>528.86849499999994</v>
          </cell>
          <cell r="L5">
            <v>522.08369701499998</v>
          </cell>
          <cell r="M5">
            <v>548.37727900000016</v>
          </cell>
          <cell r="N5">
            <v>569.42067975000009</v>
          </cell>
          <cell r="O5">
            <v>577.95170962500003</v>
          </cell>
          <cell r="P5">
            <v>745.63603017499986</v>
          </cell>
          <cell r="Q5">
            <v>546.82671434320002</v>
          </cell>
        </row>
        <row r="6">
          <cell r="B6" t="str">
            <v>F02</v>
          </cell>
          <cell r="D6">
            <v>143.8618031</v>
          </cell>
          <cell r="E6">
            <v>108.06569965</v>
          </cell>
          <cell r="F6">
            <v>114.1487135</v>
          </cell>
          <cell r="G6">
            <v>94.189786499999997</v>
          </cell>
          <cell r="H6">
            <v>95.287268999999995</v>
          </cell>
          <cell r="I6">
            <v>91.297674000000015</v>
          </cell>
          <cell r="J6">
            <v>88.811868500000031</v>
          </cell>
          <cell r="K6">
            <v>84.868316250000007</v>
          </cell>
          <cell r="L6">
            <v>75.597306500000002</v>
          </cell>
          <cell r="M6">
            <v>73.685363475000003</v>
          </cell>
          <cell r="N6">
            <v>83.253705000000011</v>
          </cell>
          <cell r="O6">
            <v>109.219487</v>
          </cell>
          <cell r="P6">
            <v>97.731873500000034</v>
          </cell>
          <cell r="Q6">
            <v>70.867395500000001</v>
          </cell>
        </row>
        <row r="7">
          <cell r="B7" t="str">
            <v>F03</v>
          </cell>
          <cell r="D7">
            <v>5.0815441000000003</v>
          </cell>
          <cell r="E7">
            <v>2.8416325000000002</v>
          </cell>
          <cell r="F7">
            <v>2.8689325000000001</v>
          </cell>
          <cell r="G7">
            <v>2.6845850000000002</v>
          </cell>
          <cell r="H7">
            <v>2.7083699999999999</v>
          </cell>
          <cell r="I7">
            <v>2.2606450000000002</v>
          </cell>
          <cell r="J7">
            <v>2.1368125</v>
          </cell>
          <cell r="K7">
            <v>2.9521974999999996</v>
          </cell>
          <cell r="L7">
            <v>3.4635449999999999</v>
          </cell>
          <cell r="M7">
            <v>2.004</v>
          </cell>
          <cell r="N7">
            <v>2.0665999999999998</v>
          </cell>
          <cell r="O7">
            <v>1.8984999999999999</v>
          </cell>
          <cell r="P7">
            <v>1.8245</v>
          </cell>
          <cell r="Q7">
            <v>0.94</v>
          </cell>
        </row>
        <row r="8">
          <cell r="B8" t="str">
            <v>F04</v>
          </cell>
          <cell r="D8">
            <v>36.831773950000006</v>
          </cell>
          <cell r="E8">
            <v>36.384391229999991</v>
          </cell>
          <cell r="F8">
            <v>35.918819644999992</v>
          </cell>
          <cell r="G8">
            <v>37.511400925000004</v>
          </cell>
          <cell r="H8">
            <v>35.128305099999999</v>
          </cell>
          <cell r="I8">
            <v>38.51091495</v>
          </cell>
          <cell r="J8">
            <v>40.312251525000001</v>
          </cell>
          <cell r="K8">
            <v>37.265713374999997</v>
          </cell>
          <cell r="L8">
            <v>39.137411725</v>
          </cell>
          <cell r="M8">
            <v>40.261982649999993</v>
          </cell>
          <cell r="N8">
            <v>33.716958525000003</v>
          </cell>
          <cell r="O8">
            <v>40.794552350000004</v>
          </cell>
          <cell r="P8">
            <v>38.019647825000007</v>
          </cell>
          <cell r="Q8">
            <v>34.859494602000005</v>
          </cell>
        </row>
        <row r="9">
          <cell r="B9" t="str">
            <v>F05</v>
          </cell>
          <cell r="D9">
            <v>10.829630000000002</v>
          </cell>
          <cell r="E9">
            <v>3.5990099999999998</v>
          </cell>
          <cell r="F9">
            <v>6.854552</v>
          </cell>
          <cell r="G9">
            <v>8.3164669999999994</v>
          </cell>
          <cell r="H9">
            <v>6.1934050000000003</v>
          </cell>
          <cell r="I9">
            <v>6.7434649999999996</v>
          </cell>
          <cell r="J9">
            <v>6.9980599999999997</v>
          </cell>
          <cell r="K9">
            <v>5.1373699999999998</v>
          </cell>
          <cell r="L9">
            <v>7.7168749999999999</v>
          </cell>
          <cell r="M9">
            <v>11.62154</v>
          </cell>
          <cell r="N9">
            <v>6.6377950000000006</v>
          </cell>
          <cell r="O9">
            <v>9.5613750000000017</v>
          </cell>
          <cell r="P9">
            <v>2.8845149999999995</v>
          </cell>
          <cell r="Q9">
            <v>2.798505</v>
          </cell>
        </row>
        <row r="10">
          <cell r="B10" t="str">
            <v>F06</v>
          </cell>
          <cell r="D10">
            <v>7.4554999999999996E-2</v>
          </cell>
          <cell r="E10">
            <v>4.5510000000000002E-2</v>
          </cell>
          <cell r="F10">
            <v>8.0534999999999997</v>
          </cell>
          <cell r="G10">
            <v>9.4426850000000009</v>
          </cell>
          <cell r="H10">
            <v>11.997645</v>
          </cell>
          <cell r="I10">
            <v>12.051500000000001</v>
          </cell>
          <cell r="J10">
            <v>12.204564999999999</v>
          </cell>
          <cell r="K10">
            <v>17.238665000000001</v>
          </cell>
          <cell r="L10">
            <v>18.802440000000001</v>
          </cell>
          <cell r="M10">
            <v>27.453343</v>
          </cell>
          <cell r="N10">
            <v>23.894460000000002</v>
          </cell>
          <cell r="O10">
            <v>30.593790000000002</v>
          </cell>
          <cell r="P10">
            <v>32.353095000000003</v>
          </cell>
          <cell r="Q10">
            <v>29.990095</v>
          </cell>
        </row>
        <row r="11">
          <cell r="B11" t="str">
            <v>F99</v>
          </cell>
          <cell r="D11">
            <v>416.1220252937506</v>
          </cell>
          <cell r="E11">
            <v>408.8675621999999</v>
          </cell>
          <cell r="F11">
            <v>423.52920805000002</v>
          </cell>
          <cell r="G11">
            <v>408.53018210000005</v>
          </cell>
          <cell r="H11">
            <v>390.19883953400023</v>
          </cell>
          <cell r="I11">
            <v>446.20081137900002</v>
          </cell>
          <cell r="J11">
            <v>392.02521200000001</v>
          </cell>
          <cell r="K11">
            <v>337.06168059999999</v>
          </cell>
          <cell r="L11">
            <v>330.52502310000011</v>
          </cell>
          <cell r="M11">
            <v>302.81873005000011</v>
          </cell>
          <cell r="N11">
            <v>259.20377892499999</v>
          </cell>
          <cell r="O11">
            <v>240.45245715000004</v>
          </cell>
          <cell r="P11">
            <v>278.77676544999991</v>
          </cell>
          <cell r="Q11">
            <v>357.06256902499996</v>
          </cell>
        </row>
        <row r="12">
          <cell r="B12" t="str">
            <v>H01</v>
          </cell>
          <cell r="D12">
            <v>53.57960095</v>
          </cell>
          <cell r="E12">
            <v>57.741100600000003</v>
          </cell>
          <cell r="F12">
            <v>65.50779691999999</v>
          </cell>
          <cell r="G12">
            <v>52.060383809999998</v>
          </cell>
          <cell r="H12">
            <v>52.504815960000002</v>
          </cell>
          <cell r="I12">
            <v>46.266314059999999</v>
          </cell>
          <cell r="J12">
            <v>46.397790909999998</v>
          </cell>
          <cell r="K12">
            <v>42.342649770000001</v>
          </cell>
          <cell r="L12">
            <v>42.80140488</v>
          </cell>
          <cell r="M12">
            <v>41.882598639999998</v>
          </cell>
          <cell r="N12">
            <v>35.117745624000001</v>
          </cell>
          <cell r="O12">
            <v>39.738298348000001</v>
          </cell>
          <cell r="P12">
            <v>32.236059392000001</v>
          </cell>
          <cell r="Q12">
            <v>32.338683754000002</v>
          </cell>
        </row>
        <row r="13">
          <cell r="B13" t="str">
            <v>H02</v>
          </cell>
          <cell r="D13">
            <v>83.671796000000001</v>
          </cell>
          <cell r="E13">
            <v>95.704685699999999</v>
          </cell>
          <cell r="F13">
            <v>92.030634199999994</v>
          </cell>
          <cell r="G13">
            <v>101.93754200000001</v>
          </cell>
          <cell r="H13">
            <v>107.03679</v>
          </cell>
          <cell r="I13">
            <v>88.02159300000001</v>
          </cell>
          <cell r="J13">
            <v>95.769880200000003</v>
          </cell>
          <cell r="K13">
            <v>73.532232700000009</v>
          </cell>
          <cell r="L13">
            <v>71.731685999999996</v>
          </cell>
          <cell r="M13">
            <v>107.58882730000002</v>
          </cell>
          <cell r="N13">
            <v>65.613353250000017</v>
          </cell>
          <cell r="O13">
            <v>51.037228999999996</v>
          </cell>
          <cell r="P13">
            <v>49.788923999999994</v>
          </cell>
          <cell r="Q13">
            <v>33.958945500000006</v>
          </cell>
        </row>
        <row r="14">
          <cell r="B14" t="str">
            <v>H03</v>
          </cell>
          <cell r="D14">
            <v>75.16483649999951</v>
          </cell>
          <cell r="E14">
            <v>94.813139365747332</v>
          </cell>
          <cell r="F14">
            <v>81.174711600000009</v>
          </cell>
          <cell r="G14">
            <v>82.677544570159569</v>
          </cell>
          <cell r="H14">
            <v>86.234920299999999</v>
          </cell>
          <cell r="I14">
            <v>82.760222599999992</v>
          </cell>
          <cell r="J14">
            <v>86.810845080000007</v>
          </cell>
          <cell r="K14">
            <v>78.92344181</v>
          </cell>
          <cell r="L14">
            <v>86.891871399999999</v>
          </cell>
          <cell r="M14">
            <v>89.510112609999993</v>
          </cell>
          <cell r="N14">
            <v>85.431322159999993</v>
          </cell>
          <cell r="O14">
            <v>87.115175019999995</v>
          </cell>
          <cell r="P14">
            <v>86.690992455999989</v>
          </cell>
          <cell r="Q14">
            <v>83.162479500000018</v>
          </cell>
        </row>
        <row r="15">
          <cell r="B15" t="str">
            <v>H04</v>
          </cell>
          <cell r="D15">
            <v>31.561463099999997</v>
          </cell>
          <cell r="E15">
            <v>27.760103600000001</v>
          </cell>
          <cell r="F15">
            <v>33.399506600000002</v>
          </cell>
          <cell r="G15">
            <v>24.565614400000001</v>
          </cell>
          <cell r="H15">
            <v>27.4838971</v>
          </cell>
          <cell r="I15">
            <v>28.1289795</v>
          </cell>
          <cell r="J15">
            <v>32.392809900000003</v>
          </cell>
          <cell r="K15">
            <v>26.831020299999999</v>
          </cell>
          <cell r="L15">
            <v>22.269356900000002</v>
          </cell>
          <cell r="M15">
            <v>21.471923</v>
          </cell>
          <cell r="N15">
            <v>18.552177</v>
          </cell>
          <cell r="O15">
            <v>18.263100000000001</v>
          </cell>
          <cell r="P15">
            <v>17.653219999999997</v>
          </cell>
          <cell r="Q15">
            <v>11.523065000000001</v>
          </cell>
        </row>
        <row r="16">
          <cell r="B16" t="str">
            <v>H05</v>
          </cell>
          <cell r="D16">
            <v>49.3595714</v>
          </cell>
          <cell r="E16">
            <v>40.946422499999997</v>
          </cell>
          <cell r="F16">
            <v>32.1934665</v>
          </cell>
          <cell r="G16">
            <v>46.898144799999997</v>
          </cell>
          <cell r="H16">
            <v>21.218081999999999</v>
          </cell>
          <cell r="I16">
            <v>18.538292200000001</v>
          </cell>
          <cell r="J16">
            <v>19.727733499999999</v>
          </cell>
          <cell r="K16">
            <v>12.4441408</v>
          </cell>
          <cell r="L16">
            <v>19.361272</v>
          </cell>
          <cell r="M16">
            <v>25.994753800000005</v>
          </cell>
          <cell r="N16">
            <v>25.587791099999997</v>
          </cell>
          <cell r="O16">
            <v>25.772285100000005</v>
          </cell>
          <cell r="P16">
            <v>26.465145799999998</v>
          </cell>
          <cell r="Q16">
            <v>27.989614599999999</v>
          </cell>
        </row>
        <row r="17">
          <cell r="B17" t="str">
            <v>H06</v>
          </cell>
          <cell r="D17">
            <v>71.614306950000014</v>
          </cell>
          <cell r="E17">
            <v>79.610243599999976</v>
          </cell>
          <cell r="F17">
            <v>70.318768949999992</v>
          </cell>
          <cell r="G17">
            <v>62.874192099999995</v>
          </cell>
          <cell r="H17">
            <v>54.39358424000001</v>
          </cell>
          <cell r="I17">
            <v>48.183959600000001</v>
          </cell>
          <cell r="J17">
            <v>51.579771059999999</v>
          </cell>
          <cell r="K17">
            <v>55.09267821000001</v>
          </cell>
          <cell r="L17">
            <v>36.403859500000003</v>
          </cell>
          <cell r="M17">
            <v>42.292414060000006</v>
          </cell>
          <cell r="N17">
            <v>27.476453359999997</v>
          </cell>
          <cell r="O17">
            <v>18.638855580000001</v>
          </cell>
          <cell r="P17">
            <v>29.22583745</v>
          </cell>
          <cell r="Q17">
            <v>24.339990774999997</v>
          </cell>
        </row>
        <row r="18">
          <cell r="B18" t="str">
            <v>H99</v>
          </cell>
          <cell r="D18">
            <v>393.46303757624997</v>
          </cell>
          <cell r="E18">
            <v>437.59465095425253</v>
          </cell>
          <cell r="F18">
            <v>543.99852431919987</v>
          </cell>
          <cell r="G18">
            <v>457.57871633984013</v>
          </cell>
          <cell r="H18">
            <v>434.17398723499997</v>
          </cell>
          <cell r="I18">
            <v>421.58655326700006</v>
          </cell>
          <cell r="J18">
            <v>360.54183571817987</v>
          </cell>
          <cell r="K18">
            <v>331.90301089999997</v>
          </cell>
          <cell r="L18">
            <v>315.67125264799995</v>
          </cell>
          <cell r="M18">
            <v>300.02360321000003</v>
          </cell>
          <cell r="N18">
            <v>251.22894693999996</v>
          </cell>
          <cell r="O18">
            <v>258.39855440000002</v>
          </cell>
          <cell r="P18">
            <v>238.64640338999993</v>
          </cell>
          <cell r="Q18">
            <v>304.83690422249987</v>
          </cell>
        </row>
        <row r="19">
          <cell r="B19" t="str">
            <v>I01</v>
          </cell>
          <cell r="D19">
            <v>3.3022139499999996</v>
          </cell>
          <cell r="E19">
            <v>3.9700605750000002</v>
          </cell>
          <cell r="F19">
            <v>2.9816972750000001</v>
          </cell>
          <cell r="G19">
            <v>2.5074934999999998</v>
          </cell>
          <cell r="H19">
            <v>2.4056052499999998</v>
          </cell>
          <cell r="I19">
            <v>2.7821552225000001</v>
          </cell>
          <cell r="J19">
            <v>2.6868192599999992</v>
          </cell>
          <cell r="K19">
            <v>1.6538917450000001</v>
          </cell>
          <cell r="L19">
            <v>1.2427620000000001</v>
          </cell>
          <cell r="M19">
            <v>1.9311763024999999</v>
          </cell>
          <cell r="N19">
            <v>2.6143898499999998</v>
          </cell>
          <cell r="O19">
            <v>1.9222148649999999</v>
          </cell>
          <cell r="P19">
            <v>2.2630598525000005</v>
          </cell>
          <cell r="Q19">
            <v>1.5734843500000002</v>
          </cell>
        </row>
        <row r="20">
          <cell r="B20" t="str">
            <v>I03</v>
          </cell>
          <cell r="D20">
            <v>13.790643999999999</v>
          </cell>
          <cell r="E20">
            <v>15.405502000000002</v>
          </cell>
          <cell r="F20">
            <v>15.625315749999999</v>
          </cell>
          <cell r="G20">
            <v>6.1625550000000002</v>
          </cell>
          <cell r="H20">
            <v>5.9620337499999998</v>
          </cell>
          <cell r="I20">
            <v>6.6725622500000004</v>
          </cell>
          <cell r="J20">
            <v>6.337811499999999</v>
          </cell>
          <cell r="K20">
            <v>4.7634422500000007</v>
          </cell>
          <cell r="L20">
            <v>3.9739775000000002</v>
          </cell>
          <cell r="M20">
            <v>3.6527089999999998</v>
          </cell>
          <cell r="N20">
            <v>2.18930625</v>
          </cell>
          <cell r="O20">
            <v>3.6164350000000001</v>
          </cell>
          <cell r="P20">
            <v>2.9261620000000006</v>
          </cell>
          <cell r="Q20">
            <v>1.0795025</v>
          </cell>
        </row>
        <row r="21">
          <cell r="B21" t="str">
            <v>I04</v>
          </cell>
          <cell r="D21">
            <v>20.240284678000073</v>
          </cell>
          <cell r="E21">
            <v>20.876954000000001</v>
          </cell>
          <cell r="F21">
            <v>21.635644500000005</v>
          </cell>
          <cell r="G21">
            <v>12.560286519999998</v>
          </cell>
          <cell r="H21">
            <v>16.125559880000001</v>
          </cell>
          <cell r="I21">
            <v>17.454515999999998</v>
          </cell>
          <cell r="J21">
            <v>20.084834999999998</v>
          </cell>
          <cell r="K21">
            <v>11.474406</v>
          </cell>
          <cell r="L21">
            <v>9.315391</v>
          </cell>
          <cell r="M21">
            <v>11.684860499999999</v>
          </cell>
          <cell r="N21">
            <v>9.093980000000002</v>
          </cell>
          <cell r="O21">
            <v>3.4053500000000003</v>
          </cell>
          <cell r="P21">
            <v>0.11559999999999999</v>
          </cell>
          <cell r="Q21">
            <v>0</v>
          </cell>
        </row>
        <row r="22">
          <cell r="B22" t="str">
            <v>I05</v>
          </cell>
          <cell r="D22">
            <v>0.111785782</v>
          </cell>
          <cell r="E22">
            <v>0.11085979999999999</v>
          </cell>
          <cell r="F22">
            <v>0.17339326399999999</v>
          </cell>
          <cell r="G22">
            <v>0.38080653400000003</v>
          </cell>
          <cell r="H22">
            <v>0.70632810400000001</v>
          </cell>
          <cell r="I22">
            <v>0.40505671399999998</v>
          </cell>
          <cell r="J22">
            <v>0.39937955800000002</v>
          </cell>
          <cell r="K22">
            <v>0.59372831999999998</v>
          </cell>
          <cell r="L22">
            <v>1.673434329</v>
          </cell>
          <cell r="M22">
            <v>4.4758200989999999</v>
          </cell>
          <cell r="N22">
            <v>6.2943473660000002</v>
          </cell>
          <cell r="O22">
            <v>12.662094717800001</v>
          </cell>
          <cell r="P22">
            <v>6.6192349135000006</v>
          </cell>
          <cell r="Q22">
            <v>6.3583026862000001</v>
          </cell>
        </row>
        <row r="23">
          <cell r="B23" t="str">
            <v>I06</v>
          </cell>
          <cell r="D23">
            <v>0.414136</v>
          </cell>
          <cell r="E23">
            <v>0.56613760000000002</v>
          </cell>
          <cell r="F23">
            <v>0.6207680000000001</v>
          </cell>
          <cell r="G23">
            <v>0.27034045000000001</v>
          </cell>
          <cell r="H23">
            <v>0.23680934999999997</v>
          </cell>
          <cell r="I23">
            <v>0.18246305000000002</v>
          </cell>
          <cell r="J23">
            <v>0.21405750000000001</v>
          </cell>
          <cell r="K23">
            <v>0.18443712499999998</v>
          </cell>
          <cell r="L23">
            <v>0.13663819999999999</v>
          </cell>
          <cell r="M23">
            <v>0.16133647000000001</v>
          </cell>
          <cell r="N23">
            <v>0.16257000500000002</v>
          </cell>
          <cell r="O23">
            <v>0.14558705999999999</v>
          </cell>
          <cell r="P23">
            <v>0.11023160000000001</v>
          </cell>
          <cell r="Q23">
            <v>0.13929167319999999</v>
          </cell>
        </row>
        <row r="24">
          <cell r="B24" t="str">
            <v>I99</v>
          </cell>
          <cell r="D24">
            <v>241.01532789999996</v>
          </cell>
          <cell r="E24">
            <v>172.84244489999998</v>
          </cell>
          <cell r="F24">
            <v>220.52556452999997</v>
          </cell>
          <cell r="G24">
            <v>257.62837510000003</v>
          </cell>
          <cell r="H24">
            <v>256.00065567500002</v>
          </cell>
          <cell r="I24">
            <v>260.27175058999995</v>
          </cell>
          <cell r="J24">
            <v>188.80066556000003</v>
          </cell>
          <cell r="K24">
            <v>251.89426478500002</v>
          </cell>
          <cell r="L24">
            <v>235.33152137999994</v>
          </cell>
          <cell r="M24">
            <v>210.86525790999994</v>
          </cell>
          <cell r="N24">
            <v>279.30971527999992</v>
          </cell>
          <cell r="O24">
            <v>247.98276511999993</v>
          </cell>
          <cell r="P24">
            <v>408.96629839999997</v>
          </cell>
          <cell r="Q24">
            <v>478.96895765499994</v>
          </cell>
        </row>
        <row r="25">
          <cell r="B25" t="str">
            <v>kein WS</v>
          </cell>
          <cell r="D25">
            <v>0</v>
          </cell>
          <cell r="E25">
            <v>0</v>
          </cell>
          <cell r="F25">
            <v>0</v>
          </cell>
          <cell r="G25">
            <v>0</v>
          </cell>
          <cell r="H25">
            <v>0</v>
          </cell>
          <cell r="I25">
            <v>0</v>
          </cell>
          <cell r="J25">
            <v>0</v>
          </cell>
          <cell r="K25">
            <v>0</v>
          </cell>
          <cell r="L25">
            <v>0</v>
          </cell>
          <cell r="M25">
            <v>0</v>
          </cell>
          <cell r="N25">
            <v>0</v>
          </cell>
          <cell r="O25">
            <v>0</v>
          </cell>
          <cell r="P25">
            <v>0</v>
          </cell>
          <cell r="Q25">
            <v>0</v>
          </cell>
        </row>
        <row r="26">
          <cell r="B26" t="str">
            <v>LO</v>
          </cell>
          <cell r="D26">
            <v>0</v>
          </cell>
          <cell r="E26">
            <v>0</v>
          </cell>
          <cell r="F26">
            <v>0</v>
          </cell>
          <cell r="G26">
            <v>0</v>
          </cell>
          <cell r="H26">
            <v>0</v>
          </cell>
          <cell r="I26">
            <v>0</v>
          </cell>
          <cell r="J26">
            <v>0</v>
          </cell>
          <cell r="K26">
            <v>0</v>
          </cell>
          <cell r="L26">
            <v>0</v>
          </cell>
          <cell r="M26">
            <v>0</v>
          </cell>
          <cell r="N26">
            <v>0</v>
          </cell>
          <cell r="O26">
            <v>0</v>
          </cell>
          <cell r="P26">
            <v>0</v>
          </cell>
          <cell r="Q26">
            <v>0</v>
          </cell>
        </row>
        <row r="27">
          <cell r="B27" t="str">
            <v>M01</v>
          </cell>
          <cell r="D27">
            <v>34.626312399999996</v>
          </cell>
          <cell r="E27">
            <v>38.414293200000003</v>
          </cell>
          <cell r="F27">
            <v>37.758827400000001</v>
          </cell>
          <cell r="G27">
            <v>33.917799000000002</v>
          </cell>
          <cell r="H27">
            <v>56.014320840000003</v>
          </cell>
          <cell r="I27">
            <v>55.888110100000006</v>
          </cell>
          <cell r="J27">
            <v>46.833179435000005</v>
          </cell>
          <cell r="K27">
            <v>41.862273469999998</v>
          </cell>
          <cell r="L27">
            <v>29.819215589999999</v>
          </cell>
          <cell r="M27">
            <v>29.16827056</v>
          </cell>
          <cell r="N27">
            <v>20.99449778</v>
          </cell>
          <cell r="O27">
            <v>23.387403219999996</v>
          </cell>
          <cell r="P27">
            <v>21.951603340000005</v>
          </cell>
          <cell r="Q27">
            <v>20.097748300000003</v>
          </cell>
        </row>
        <row r="28">
          <cell r="B28" t="str">
            <v>PGR01</v>
          </cell>
          <cell r="D28">
            <v>48.031154099999995</v>
          </cell>
          <cell r="E28">
            <v>38.179222899999999</v>
          </cell>
          <cell r="F28">
            <v>32.785745499999997</v>
          </cell>
          <cell r="G28">
            <v>36.0180735</v>
          </cell>
          <cell r="H28">
            <v>52.274931680000002</v>
          </cell>
          <cell r="I28">
            <v>31.710746485000001</v>
          </cell>
          <cell r="J28">
            <v>35.442820625000003</v>
          </cell>
          <cell r="K28">
            <v>28.581456790000004</v>
          </cell>
          <cell r="L28">
            <v>29.921600180000002</v>
          </cell>
          <cell r="M28">
            <v>37.036880180000004</v>
          </cell>
          <cell r="N28">
            <v>33.144865899999999</v>
          </cell>
          <cell r="O28">
            <v>33.295813649999999</v>
          </cell>
          <cell r="P28">
            <v>35.984489937499994</v>
          </cell>
          <cell r="Q28">
            <v>30.766411087499996</v>
          </cell>
        </row>
        <row r="29">
          <cell r="B29" t="str">
            <v>PGR02</v>
          </cell>
          <cell r="D29">
            <v>0.10925</v>
          </cell>
          <cell r="E29">
            <v>0.11874999999999999</v>
          </cell>
          <cell r="F29">
            <v>0.18049999999999999</v>
          </cell>
          <cell r="G29">
            <v>0.33724999999999999</v>
          </cell>
          <cell r="H29">
            <v>0.20424999999999999</v>
          </cell>
          <cell r="I29">
            <v>0.22325</v>
          </cell>
          <cell r="J29">
            <v>0.26124999999999998</v>
          </cell>
          <cell r="K29">
            <v>0.1615</v>
          </cell>
          <cell r="L29">
            <v>9.0249999999999997E-2</v>
          </cell>
          <cell r="M29">
            <v>0</v>
          </cell>
          <cell r="N29">
            <v>0</v>
          </cell>
          <cell r="O29">
            <v>0</v>
          </cell>
          <cell r="P29">
            <v>0</v>
          </cell>
          <cell r="Q29">
            <v>0</v>
          </cell>
        </row>
        <row r="30">
          <cell r="B30" t="str">
            <v>Pheronome</v>
          </cell>
          <cell r="D30">
            <v>0</v>
          </cell>
          <cell r="E30">
            <v>0</v>
          </cell>
          <cell r="F30">
            <v>0</v>
          </cell>
          <cell r="G30">
            <v>0</v>
          </cell>
          <cell r="H30">
            <v>0</v>
          </cell>
          <cell r="I30">
            <v>0</v>
          </cell>
          <cell r="J30">
            <v>0</v>
          </cell>
          <cell r="K30">
            <v>0</v>
          </cell>
          <cell r="L30">
            <v>0</v>
          </cell>
          <cell r="M30">
            <v>0</v>
          </cell>
          <cell r="N30">
            <v>0</v>
          </cell>
          <cell r="O30">
            <v>0</v>
          </cell>
          <cell r="P30">
            <v>0</v>
          </cell>
          <cell r="Q30">
            <v>0</v>
          </cell>
        </row>
        <row r="31">
          <cell r="B31" t="str">
            <v>SUM</v>
          </cell>
          <cell r="D31">
            <v>146.23240525624999</v>
          </cell>
          <cell r="E31">
            <v>135.88084139425251</v>
          </cell>
          <cell r="F31">
            <v>143.36810332819999</v>
          </cell>
          <cell r="G31">
            <v>143.88170029383997</v>
          </cell>
          <cell r="H31">
            <v>135.91082111899999</v>
          </cell>
          <cell r="I31">
            <v>143.98172038800007</v>
          </cell>
          <cell r="J31">
            <v>145.52058960618001</v>
          </cell>
          <cell r="K31">
            <v>144.54110954999999</v>
          </cell>
          <cell r="L31">
            <v>149.84514339900011</v>
          </cell>
          <cell r="M31">
            <v>156.32855128799997</v>
          </cell>
          <cell r="N31">
            <v>134.565729422</v>
          </cell>
          <cell r="O31">
            <v>138.15377266780001</v>
          </cell>
          <cell r="P31">
            <v>179.18291805399997</v>
          </cell>
          <cell r="Q31">
            <v>164.68636197720002</v>
          </cell>
        </row>
        <row r="32">
          <cell r="B32" t="str">
            <v>ZR01</v>
          </cell>
          <cell r="D32">
            <v>22.28565</v>
          </cell>
          <cell r="E32">
            <v>18.873930000000001</v>
          </cell>
          <cell r="F32">
            <v>16.469322600000041</v>
          </cell>
          <cell r="G32">
            <v>7.0924059999999702</v>
          </cell>
          <cell r="H32">
            <v>5.3010000000000002</v>
          </cell>
          <cell r="I32">
            <v>3.1560000000000001</v>
          </cell>
          <cell r="J32">
            <v>2.0139999999999998</v>
          </cell>
          <cell r="K32">
            <v>3.0760000000000001</v>
          </cell>
          <cell r="L32">
            <v>5.899</v>
          </cell>
          <cell r="M32">
            <v>7.24</v>
          </cell>
          <cell r="N32">
            <v>0</v>
          </cell>
          <cell r="O32">
            <v>0</v>
          </cell>
          <cell r="P32">
            <v>0</v>
          </cell>
          <cell r="Q32">
            <v>0</v>
          </cell>
        </row>
        <row r="33">
          <cell r="B33" t="str">
            <v>ZR02</v>
          </cell>
          <cell r="D33">
            <v>30.847384449999897</v>
          </cell>
          <cell r="E33">
            <v>32.155849099999898</v>
          </cell>
          <cell r="F33">
            <v>42.009771500000006</v>
          </cell>
          <cell r="G33">
            <v>29.791720299999959</v>
          </cell>
          <cell r="H33">
            <v>35.880011836000108</v>
          </cell>
          <cell r="I33">
            <v>37.284889795999867</v>
          </cell>
          <cell r="J33">
            <v>50.574242800000007</v>
          </cell>
          <cell r="K33">
            <v>53.365765500000002</v>
          </cell>
          <cell r="L33">
            <v>56.535557225000005</v>
          </cell>
          <cell r="M33">
            <v>53.280339959999999</v>
          </cell>
          <cell r="N33">
            <v>48.444114839999997</v>
          </cell>
          <cell r="O33">
            <v>41.093123349999999</v>
          </cell>
          <cell r="P33">
            <v>46.152526857499993</v>
          </cell>
          <cell r="Q33">
            <v>48.836263950000003</v>
          </cell>
        </row>
        <row r="34">
          <cell r="B34" t="str">
            <v>ZR03</v>
          </cell>
          <cell r="D34">
            <v>10.537800000000001</v>
          </cell>
          <cell r="E34">
            <v>64.9739</v>
          </cell>
          <cell r="F34">
            <v>10.2097</v>
          </cell>
          <cell r="G34">
            <v>10.1325</v>
          </cell>
          <cell r="H34">
            <v>9.8816000000000006</v>
          </cell>
          <cell r="I34">
            <v>5.5004999999999997</v>
          </cell>
          <cell r="J34">
            <v>6.1760000000000002</v>
          </cell>
          <cell r="K34">
            <v>2.8563999999999998</v>
          </cell>
          <cell r="L34">
            <v>2.2387999999999999</v>
          </cell>
          <cell r="M34">
            <v>3.2423999999999999</v>
          </cell>
          <cell r="N34">
            <v>3.3388999999999998</v>
          </cell>
          <cell r="O34">
            <v>10.1325</v>
          </cell>
          <cell r="P34">
            <v>4.9407999999999994</v>
          </cell>
          <cell r="Q34">
            <v>2.8178000000000001</v>
          </cell>
        </row>
        <row r="35">
          <cell r="B35" t="str">
            <v>ZR04</v>
          </cell>
          <cell r="D35">
            <v>0.44746079999999999</v>
          </cell>
          <cell r="E35">
            <v>0.53506635000000002</v>
          </cell>
          <cell r="F35">
            <v>1.9221195</v>
          </cell>
          <cell r="G35">
            <v>0.92552714999999997</v>
          </cell>
          <cell r="H35">
            <v>0.42886800000000003</v>
          </cell>
          <cell r="I35">
            <v>0.4719045</v>
          </cell>
          <cell r="J35">
            <v>0.43830000000000002</v>
          </cell>
          <cell r="K35">
            <v>0.431367</v>
          </cell>
          <cell r="L35">
            <v>0.51149999999999995</v>
          </cell>
          <cell r="M35">
            <v>0.43371689999999996</v>
          </cell>
          <cell r="N35">
            <v>0.12048639999999999</v>
          </cell>
          <cell r="O35">
            <v>0.61998529999999996</v>
          </cell>
          <cell r="P35">
            <v>0.30814049999999993</v>
          </cell>
          <cell r="Q35">
            <v>0</v>
          </cell>
        </row>
        <row r="36">
          <cell r="B36" t="str">
            <v>ZR99</v>
          </cell>
          <cell r="D36">
            <v>82.661827864999992</v>
          </cell>
          <cell r="E36">
            <v>23.322119729999994</v>
          </cell>
          <cell r="F36">
            <v>20.346952678000001</v>
          </cell>
          <cell r="G36">
            <v>27.191226085000007</v>
          </cell>
          <cell r="H36">
            <v>40.516970395000001</v>
          </cell>
          <cell r="I36">
            <v>40.736881809999993</v>
          </cell>
          <cell r="J36">
            <v>120.78129731899999</v>
          </cell>
          <cell r="K36">
            <v>122.55148182000002</v>
          </cell>
          <cell r="L36">
            <v>58.221029514999991</v>
          </cell>
          <cell r="M36">
            <v>53.542042639999998</v>
          </cell>
          <cell r="N36">
            <v>58.534091335000006</v>
          </cell>
          <cell r="O36">
            <v>40.413394049000004</v>
          </cell>
          <cell r="P36">
            <v>50.739428676999999</v>
          </cell>
          <cell r="Q36">
            <v>50.354918681000001</v>
          </cell>
        </row>
        <row r="37">
          <cell r="B37" t="str">
            <v>(Leer)</v>
          </cell>
          <cell r="Q37">
            <v>0</v>
          </cell>
        </row>
        <row r="38">
          <cell r="B38" t="str">
            <v>Gesamtergebnis</v>
          </cell>
          <cell r="D38">
            <v>2370.2176951012493</v>
          </cell>
          <cell r="E38">
            <v>2284.3944579492522</v>
          </cell>
          <cell r="F38">
            <v>2426.1539421093994</v>
          </cell>
          <cell r="G38">
            <v>2375.1388649778396</v>
          </cell>
          <cell r="H38">
            <v>2426.1863815480001</v>
          </cell>
          <cell r="I38">
            <v>2389.1445874615001</v>
          </cell>
          <cell r="J38">
            <v>2365.8263270563593</v>
          </cell>
          <cell r="K38">
            <v>2302.4531365700009</v>
          </cell>
          <cell r="L38">
            <v>2177.2128219860001</v>
          </cell>
          <cell r="M38">
            <v>2208.0298326045004</v>
          </cell>
          <cell r="N38">
            <v>2086.0087610620003</v>
          </cell>
          <cell r="O38">
            <v>2066.2658075725994</v>
          </cell>
          <cell r="P38">
            <v>2438.1935035699989</v>
          </cell>
          <cell r="Q38">
            <v>2367.1734996818</v>
          </cell>
        </row>
      </sheetData>
      <sheetData sheetId="12"/>
      <sheetData sheetId="13"/>
      <sheetData sheetId="1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6"/>
  <sheetViews>
    <sheetView tabSelected="1" topLeftCell="A10" workbookViewId="0">
      <selection activeCell="V39" sqref="V39"/>
    </sheetView>
  </sheetViews>
  <sheetFormatPr baseColWidth="10" defaultRowHeight="14.25" outlineLevelCol="1" x14ac:dyDescent="0.2"/>
  <cols>
    <col min="1" max="2" width="46.875" style="17" customWidth="1" outlineLevel="1"/>
    <col min="3" max="3" width="46.875" style="17" customWidth="1"/>
    <col min="4" max="4" width="7.625" style="17" customWidth="1"/>
    <col min="5" max="15" width="8.875" style="17" customWidth="1"/>
    <col min="16" max="16" width="10.375" style="17" bestFit="1" customWidth="1"/>
    <col min="17" max="17" width="8.75" style="17" customWidth="1"/>
    <col min="18" max="19" width="11" style="17"/>
  </cols>
  <sheetData>
    <row r="1" spans="1:19" ht="14.25" customHeight="1" x14ac:dyDescent="0.2">
      <c r="A1" s="16"/>
      <c r="G1" s="16"/>
      <c r="H1" s="16"/>
      <c r="I1" s="16"/>
      <c r="J1" s="16"/>
      <c r="K1" s="16"/>
      <c r="L1" s="30" t="s">
        <v>0</v>
      </c>
      <c r="M1" s="30"/>
      <c r="N1" s="30"/>
      <c r="O1" s="30"/>
      <c r="P1" s="30"/>
    </row>
    <row r="2" spans="1:19" x14ac:dyDescent="0.2">
      <c r="A2" s="16"/>
      <c r="G2" s="16"/>
      <c r="H2" s="16"/>
      <c r="I2" s="16"/>
      <c r="J2" s="16"/>
      <c r="K2" s="16"/>
      <c r="L2" s="30"/>
      <c r="M2" s="30"/>
      <c r="N2" s="30"/>
      <c r="O2" s="30"/>
      <c r="P2" s="30"/>
    </row>
    <row r="3" spans="1:19" x14ac:dyDescent="0.2">
      <c r="A3" s="16"/>
      <c r="G3" s="16"/>
      <c r="H3" s="16"/>
      <c r="I3" s="16"/>
      <c r="J3" s="16"/>
      <c r="K3" s="16"/>
      <c r="L3" s="30"/>
      <c r="M3" s="30"/>
      <c r="N3" s="30"/>
      <c r="O3" s="30"/>
      <c r="P3" s="30"/>
    </row>
    <row r="4" spans="1:19" x14ac:dyDescent="0.2">
      <c r="G4" s="16"/>
      <c r="H4" s="16"/>
      <c r="I4" s="16"/>
      <c r="J4" s="16"/>
      <c r="K4" s="16"/>
      <c r="L4" s="30"/>
      <c r="M4" s="30"/>
      <c r="N4" s="30"/>
      <c r="O4" s="30"/>
      <c r="P4" s="30"/>
    </row>
    <row r="5" spans="1:19" x14ac:dyDescent="0.2">
      <c r="G5" s="16"/>
      <c r="H5" s="16"/>
      <c r="I5" s="16"/>
      <c r="J5" s="16"/>
      <c r="K5" s="16"/>
      <c r="L5" s="30"/>
      <c r="M5" s="30"/>
      <c r="N5" s="30"/>
      <c r="O5" s="30"/>
      <c r="P5" s="30"/>
    </row>
    <row r="6" spans="1:19" x14ac:dyDescent="0.2">
      <c r="G6" s="16"/>
      <c r="H6" s="16"/>
      <c r="I6" s="16"/>
      <c r="J6" s="16"/>
      <c r="K6" s="16"/>
      <c r="L6" s="16"/>
      <c r="M6" s="16"/>
      <c r="N6" s="16"/>
      <c r="O6" s="16"/>
    </row>
    <row r="7" spans="1:19" ht="16.5" x14ac:dyDescent="0.2">
      <c r="A7" s="18" t="s">
        <v>1</v>
      </c>
      <c r="G7" s="16"/>
      <c r="H7" s="16"/>
      <c r="I7" s="16"/>
      <c r="J7" s="16"/>
      <c r="K7" s="16"/>
      <c r="L7" s="19" t="s">
        <v>173</v>
      </c>
      <c r="M7" s="16"/>
      <c r="N7" s="16"/>
      <c r="O7" s="16"/>
    </row>
    <row r="8" spans="1:19" ht="16.5" x14ac:dyDescent="0.2">
      <c r="A8" s="20" t="s">
        <v>2</v>
      </c>
      <c r="G8" s="16"/>
      <c r="H8" s="16"/>
      <c r="I8" s="21"/>
      <c r="J8" s="16"/>
      <c r="K8" s="16"/>
      <c r="L8" s="16"/>
      <c r="M8" s="16"/>
      <c r="N8" s="16"/>
      <c r="O8" s="16"/>
    </row>
    <row r="9" spans="1:19" ht="16.5" x14ac:dyDescent="0.2">
      <c r="A9" s="18" t="s">
        <v>3</v>
      </c>
      <c r="G9" s="16"/>
      <c r="H9" s="16"/>
      <c r="I9" s="16"/>
      <c r="J9" s="16"/>
      <c r="K9" s="16"/>
      <c r="M9" s="16"/>
      <c r="N9" s="16"/>
    </row>
    <row r="10" spans="1:19" ht="17.25" thickBot="1" x14ac:dyDescent="0.25">
      <c r="C10" s="20"/>
      <c r="D10" s="20"/>
      <c r="E10" s="20"/>
      <c r="F10" s="20"/>
      <c r="G10" s="16"/>
      <c r="H10" s="16"/>
      <c r="I10" s="16"/>
      <c r="J10" s="16"/>
      <c r="K10" s="16"/>
      <c r="L10" s="16"/>
      <c r="M10" s="16"/>
      <c r="N10" s="16"/>
      <c r="O10" s="16"/>
    </row>
    <row r="11" spans="1:19" ht="14.25" customHeight="1" x14ac:dyDescent="0.2">
      <c r="A11" s="1" t="s">
        <v>4</v>
      </c>
      <c r="B11" s="1" t="s">
        <v>5</v>
      </c>
      <c r="C11" s="1" t="s">
        <v>6</v>
      </c>
      <c r="D11" s="1" t="s">
        <v>7</v>
      </c>
      <c r="E11" s="31" t="s">
        <v>8</v>
      </c>
      <c r="F11" s="31"/>
      <c r="G11" s="31"/>
      <c r="H11" s="31"/>
      <c r="I11" s="31"/>
      <c r="J11" s="31"/>
      <c r="K11" s="31"/>
      <c r="L11" s="31"/>
      <c r="M11" s="31"/>
      <c r="N11" s="31"/>
      <c r="O11" s="31"/>
      <c r="P11" s="31"/>
      <c r="Q11" s="31"/>
      <c r="R11" s="2"/>
      <c r="S11" s="2"/>
    </row>
    <row r="12" spans="1:19" ht="15" thickBot="1" x14ac:dyDescent="0.25">
      <c r="A12" s="3"/>
      <c r="B12" s="3"/>
      <c r="C12" s="3"/>
      <c r="D12" s="3"/>
      <c r="E12" s="4">
        <v>2008</v>
      </c>
      <c r="F12" s="4">
        <v>2009</v>
      </c>
      <c r="G12" s="4">
        <v>2010</v>
      </c>
      <c r="H12" s="4">
        <v>2011</v>
      </c>
      <c r="I12" s="4">
        <v>2012</v>
      </c>
      <c r="J12" s="4">
        <v>2013</v>
      </c>
      <c r="K12" s="4">
        <v>2014</v>
      </c>
      <c r="L12" s="4">
        <v>2015</v>
      </c>
      <c r="M12" s="4">
        <v>2016</v>
      </c>
      <c r="N12" s="4">
        <v>2017</v>
      </c>
      <c r="O12" s="4">
        <v>2018</v>
      </c>
      <c r="P12" s="4">
        <v>2019</v>
      </c>
      <c r="Q12" s="4">
        <v>2020</v>
      </c>
      <c r="R12" s="4">
        <v>2021</v>
      </c>
      <c r="S12" s="4">
        <v>2022</v>
      </c>
    </row>
    <row r="13" spans="1:19" ht="15" thickBot="1" x14ac:dyDescent="0.25">
      <c r="A13" s="5" t="s">
        <v>9</v>
      </c>
      <c r="B13" s="5" t="s">
        <v>10</v>
      </c>
      <c r="C13" s="5" t="s">
        <v>11</v>
      </c>
      <c r="D13" s="5" t="s">
        <v>12</v>
      </c>
      <c r="E13" s="6">
        <f>SUM(E14:E21)</f>
        <v>957.14944544375044</v>
      </c>
      <c r="F13" s="6">
        <f t="shared" ref="F13:R13" si="0">SUM(F14:F21)</f>
        <v>883.99818007999988</v>
      </c>
      <c r="G13" s="6">
        <f t="shared" si="0"/>
        <v>940.91710719499997</v>
      </c>
      <c r="H13" s="6">
        <f t="shared" si="0"/>
        <v>977.74866752499997</v>
      </c>
      <c r="I13" s="6">
        <f t="shared" si="0"/>
        <v>1025.2905388340002</v>
      </c>
      <c r="J13" s="6">
        <f t="shared" si="0"/>
        <v>1048.9361663290001</v>
      </c>
      <c r="K13" s="6">
        <f t="shared" si="0"/>
        <v>1046.0404125250002</v>
      </c>
      <c r="L13" s="6">
        <f t="shared" si="0"/>
        <v>1013.392437725</v>
      </c>
      <c r="M13" s="6">
        <f t="shared" si="0"/>
        <v>997.32629833999999</v>
      </c>
      <c r="N13" s="6">
        <f t="shared" si="0"/>
        <v>1006.2222381750003</v>
      </c>
      <c r="O13" s="6">
        <f t="shared" si="0"/>
        <v>978.19397720000006</v>
      </c>
      <c r="P13" s="6">
        <f t="shared" si="0"/>
        <v>1010.471871125</v>
      </c>
      <c r="Q13" s="6">
        <f t="shared" si="0"/>
        <v>1197.2264269499997</v>
      </c>
      <c r="R13" s="6">
        <f t="shared" si="0"/>
        <v>1043.3447734702002</v>
      </c>
      <c r="S13" s="6">
        <v>1043.3447734702002</v>
      </c>
    </row>
    <row r="14" spans="1:19" x14ac:dyDescent="0.2">
      <c r="A14" s="7" t="s">
        <v>13</v>
      </c>
      <c r="B14" s="7" t="s">
        <v>14</v>
      </c>
      <c r="C14" s="7" t="s">
        <v>15</v>
      </c>
      <c r="D14" s="7" t="s">
        <v>16</v>
      </c>
      <c r="E14" s="8">
        <f>INDEX([1]Pivot1!D:D,MATCH([1]Tab_1!$E14,[1]Pivot1!$B:$B,0))</f>
        <v>344.34811400000001</v>
      </c>
      <c r="F14" s="8">
        <f>INDEX([1]Pivot1!E:E,MATCH([1]Tab_1!$E14,[1]Pivot1!$B:$B,0))</f>
        <v>324.19437449999998</v>
      </c>
      <c r="G14" s="8">
        <f>INDEX([1]Pivot1!F:F,MATCH([1]Tab_1!$E14,[1]Pivot1!$B:$B,0))</f>
        <v>349.54338150000001</v>
      </c>
      <c r="H14" s="8">
        <f>INDEX([1]Pivot1!G:G,MATCH([1]Tab_1!$E14,[1]Pivot1!$B:$B,0))</f>
        <v>417.07356099999998</v>
      </c>
      <c r="I14" s="8">
        <f>INDEX([1]Pivot1!H:H,MATCH([1]Tab_1!$E14,[1]Pivot1!$B:$B,0))</f>
        <v>483.77670519999998</v>
      </c>
      <c r="J14" s="8">
        <f>INDEX([1]Pivot1!I:I,MATCH([1]Tab_1!$E14,[1]Pivot1!$B:$B,0))</f>
        <v>451.87115600000004</v>
      </c>
      <c r="K14" s="8">
        <f>INDEX([1]Pivot1!J:J,MATCH([1]Tab_1!$E14,[1]Pivot1!$B:$B,0))</f>
        <v>503.55164300000001</v>
      </c>
      <c r="L14" s="8">
        <f>INDEX([1]Pivot1!K:K,MATCH([1]Tab_1!$E14,[1]Pivot1!$B:$B,0))</f>
        <v>528.86849499999994</v>
      </c>
      <c r="M14" s="8">
        <f>INDEX([1]Pivot1!L:L,MATCH([1]Tab_1!$E14,[1]Pivot1!$B:$B,0))</f>
        <v>522.08369701499998</v>
      </c>
      <c r="N14" s="8">
        <f>INDEX([1]Pivot1!M:M,MATCH([1]Tab_1!$E14,[1]Pivot1!$B:$B,0))</f>
        <v>548.37727900000016</v>
      </c>
      <c r="O14" s="8">
        <f>INDEX([1]Pivot1!N:N,MATCH([1]Tab_1!$E14,[1]Pivot1!$B:$B,0))</f>
        <v>569.42067975000009</v>
      </c>
      <c r="P14" s="8">
        <f>INDEX([1]Pivot1!O:O,MATCH([1]Tab_1!$E14,[1]Pivot1!$B:$B,0))</f>
        <v>577.95170962500003</v>
      </c>
      <c r="Q14" s="8">
        <f>INDEX([1]Pivot1!P:P,MATCH([1]Tab_1!$E14,[1]Pivot1!$B:$B,0))</f>
        <v>745.63603017499986</v>
      </c>
      <c r="R14" s="8">
        <f>INDEX([1]Pivot1!Q:Q,MATCH([1]Tab_1!$E14,[1]Pivot1!$B:$B,0))</f>
        <v>546.82671434320002</v>
      </c>
      <c r="S14" s="8">
        <v>546.82671434320002</v>
      </c>
    </row>
    <row r="15" spans="1:19" x14ac:dyDescent="0.2">
      <c r="A15" s="7" t="s">
        <v>17</v>
      </c>
      <c r="B15" s="7" t="s">
        <v>18</v>
      </c>
      <c r="C15" s="7" t="s">
        <v>19</v>
      </c>
      <c r="D15" s="7" t="s">
        <v>20</v>
      </c>
      <c r="E15" s="8">
        <f>INDEX([1]Pivot1!D:D,MATCH([1]Tab_1!$E15,[1]Pivot1!$B:$B,0))</f>
        <v>143.8618031</v>
      </c>
      <c r="F15" s="8">
        <f>INDEX([1]Pivot1!E:E,MATCH([1]Tab_1!$E15,[1]Pivot1!$B:$B,0))</f>
        <v>108.06569965</v>
      </c>
      <c r="G15" s="8">
        <f>INDEX([1]Pivot1!F:F,MATCH([1]Tab_1!$E15,[1]Pivot1!$B:$B,0))</f>
        <v>114.1487135</v>
      </c>
      <c r="H15" s="8">
        <f>INDEX([1]Pivot1!G:G,MATCH([1]Tab_1!$E15,[1]Pivot1!$B:$B,0))</f>
        <v>94.189786499999997</v>
      </c>
      <c r="I15" s="8">
        <f>INDEX([1]Pivot1!H:H,MATCH([1]Tab_1!$E15,[1]Pivot1!$B:$B,0))</f>
        <v>95.287268999999995</v>
      </c>
      <c r="J15" s="8">
        <f>INDEX([1]Pivot1!I:I,MATCH([1]Tab_1!$E15,[1]Pivot1!$B:$B,0))</f>
        <v>91.297674000000015</v>
      </c>
      <c r="K15" s="8">
        <f>INDEX([1]Pivot1!J:J,MATCH([1]Tab_1!$E15,[1]Pivot1!$B:$B,0))</f>
        <v>88.811868500000031</v>
      </c>
      <c r="L15" s="8">
        <f>INDEX([1]Pivot1!K:K,MATCH([1]Tab_1!$E15,[1]Pivot1!$B:$B,0))</f>
        <v>84.868316250000007</v>
      </c>
      <c r="M15" s="8">
        <f>INDEX([1]Pivot1!L:L,MATCH([1]Tab_1!$E15,[1]Pivot1!$B:$B,0))</f>
        <v>75.597306500000002</v>
      </c>
      <c r="N15" s="8">
        <f>INDEX([1]Pivot1!M:M,MATCH([1]Tab_1!$E15,[1]Pivot1!$B:$B,0))</f>
        <v>73.685363475000003</v>
      </c>
      <c r="O15" s="8">
        <f>INDEX([1]Pivot1!N:N,MATCH([1]Tab_1!$E15,[1]Pivot1!$B:$B,0))</f>
        <v>83.253705000000011</v>
      </c>
      <c r="P15" s="8">
        <f>INDEX([1]Pivot1!O:O,MATCH([1]Tab_1!$E15,[1]Pivot1!$B:$B,0))</f>
        <v>109.219487</v>
      </c>
      <c r="Q15" s="8">
        <f>INDEX([1]Pivot1!P:P,MATCH([1]Tab_1!$E15,[1]Pivot1!$B:$B,0))</f>
        <v>97.731873500000034</v>
      </c>
      <c r="R15" s="8">
        <f>INDEX([1]Pivot1!Q:Q,MATCH([1]Tab_1!$E15,[1]Pivot1!$B:$B,0))</f>
        <v>70.867395500000001</v>
      </c>
      <c r="S15" s="8">
        <v>70.867395500000001</v>
      </c>
    </row>
    <row r="16" spans="1:19" x14ac:dyDescent="0.2">
      <c r="A16" s="7" t="s">
        <v>21</v>
      </c>
      <c r="B16" s="7" t="s">
        <v>22</v>
      </c>
      <c r="C16" s="7" t="s">
        <v>23</v>
      </c>
      <c r="D16" s="7" t="s">
        <v>24</v>
      </c>
      <c r="E16" s="8">
        <f>INDEX([1]Pivot1!D:D,MATCH([1]Tab_1!$E16,[1]Pivot1!$B:$B,0))</f>
        <v>5.0815441000000003</v>
      </c>
      <c r="F16" s="8">
        <f>INDEX([1]Pivot1!E:E,MATCH([1]Tab_1!$E16,[1]Pivot1!$B:$B,0))</f>
        <v>2.8416325000000002</v>
      </c>
      <c r="G16" s="8">
        <f>INDEX([1]Pivot1!F:F,MATCH([1]Tab_1!$E16,[1]Pivot1!$B:$B,0))</f>
        <v>2.8689325000000001</v>
      </c>
      <c r="H16" s="8">
        <f>INDEX([1]Pivot1!G:G,MATCH([1]Tab_1!$E16,[1]Pivot1!$B:$B,0))</f>
        <v>2.6845850000000002</v>
      </c>
      <c r="I16" s="8">
        <f>INDEX([1]Pivot1!H:H,MATCH([1]Tab_1!$E16,[1]Pivot1!$B:$B,0))</f>
        <v>2.7083699999999999</v>
      </c>
      <c r="J16" s="8">
        <f>INDEX([1]Pivot1!I:I,MATCH([1]Tab_1!$E16,[1]Pivot1!$B:$B,0))</f>
        <v>2.2606450000000002</v>
      </c>
      <c r="K16" s="8">
        <f>INDEX([1]Pivot1!J:J,MATCH([1]Tab_1!$E16,[1]Pivot1!$B:$B,0))</f>
        <v>2.1368125</v>
      </c>
      <c r="L16" s="8">
        <f>INDEX([1]Pivot1!K:K,MATCH([1]Tab_1!$E16,[1]Pivot1!$B:$B,0))</f>
        <v>2.9521974999999996</v>
      </c>
      <c r="M16" s="8">
        <f>INDEX([1]Pivot1!L:L,MATCH([1]Tab_1!$E16,[1]Pivot1!$B:$B,0))</f>
        <v>3.4635449999999999</v>
      </c>
      <c r="N16" s="8">
        <f>INDEX([1]Pivot1!M:M,MATCH([1]Tab_1!$E16,[1]Pivot1!$B:$B,0))</f>
        <v>2.004</v>
      </c>
      <c r="O16" s="8">
        <f>INDEX([1]Pivot1!N:N,MATCH([1]Tab_1!$E16,[1]Pivot1!$B:$B,0))</f>
        <v>2.0665999999999998</v>
      </c>
      <c r="P16" s="8">
        <f>INDEX([1]Pivot1!O:O,MATCH([1]Tab_1!$E16,[1]Pivot1!$B:$B,0))</f>
        <v>1.8984999999999999</v>
      </c>
      <c r="Q16" s="8">
        <f>INDEX([1]Pivot1!P:P,MATCH([1]Tab_1!$E16,[1]Pivot1!$B:$B,0))</f>
        <v>1.8245</v>
      </c>
      <c r="R16" s="8">
        <f>INDEX([1]Pivot1!Q:Q,MATCH([1]Tab_1!$E16,[1]Pivot1!$B:$B,0))</f>
        <v>0.94</v>
      </c>
      <c r="S16" s="8">
        <v>0.94</v>
      </c>
    </row>
    <row r="17" spans="1:19" x14ac:dyDescent="0.2">
      <c r="A17" s="7" t="s">
        <v>25</v>
      </c>
      <c r="B17" s="7" t="s">
        <v>26</v>
      </c>
      <c r="C17" s="7" t="s">
        <v>27</v>
      </c>
      <c r="D17" s="7" t="s">
        <v>28</v>
      </c>
      <c r="E17" s="8">
        <f>INDEX([1]Pivot1!D:D,MATCH([1]Tab_1!$E17,[1]Pivot1!$B:$B,0))</f>
        <v>36.831773950000006</v>
      </c>
      <c r="F17" s="8">
        <f>INDEX([1]Pivot1!E:E,MATCH([1]Tab_1!$E17,[1]Pivot1!$B:$B,0))</f>
        <v>36.384391229999991</v>
      </c>
      <c r="G17" s="8">
        <f>INDEX([1]Pivot1!F:F,MATCH([1]Tab_1!$E17,[1]Pivot1!$B:$B,0))</f>
        <v>35.918819644999992</v>
      </c>
      <c r="H17" s="8">
        <f>INDEX([1]Pivot1!G:G,MATCH([1]Tab_1!$E17,[1]Pivot1!$B:$B,0))</f>
        <v>37.511400925000004</v>
      </c>
      <c r="I17" s="8">
        <f>INDEX([1]Pivot1!H:H,MATCH([1]Tab_1!$E17,[1]Pivot1!$B:$B,0))</f>
        <v>35.128305099999999</v>
      </c>
      <c r="J17" s="8">
        <f>INDEX([1]Pivot1!I:I,MATCH([1]Tab_1!$E17,[1]Pivot1!$B:$B,0))</f>
        <v>38.51091495</v>
      </c>
      <c r="K17" s="8">
        <f>INDEX([1]Pivot1!J:J,MATCH([1]Tab_1!$E17,[1]Pivot1!$B:$B,0))</f>
        <v>40.312251525000001</v>
      </c>
      <c r="L17" s="8">
        <f>INDEX([1]Pivot1!K:K,MATCH([1]Tab_1!$E17,[1]Pivot1!$B:$B,0))</f>
        <v>37.265713374999997</v>
      </c>
      <c r="M17" s="8">
        <f>INDEX([1]Pivot1!L:L,MATCH([1]Tab_1!$E17,[1]Pivot1!$B:$B,0))</f>
        <v>39.137411725</v>
      </c>
      <c r="N17" s="8">
        <f>INDEX([1]Pivot1!M:M,MATCH([1]Tab_1!$E17,[1]Pivot1!$B:$B,0))</f>
        <v>40.261982649999993</v>
      </c>
      <c r="O17" s="8">
        <f>INDEX([1]Pivot1!N:N,MATCH([1]Tab_1!$E17,[1]Pivot1!$B:$B,0))</f>
        <v>33.716958525000003</v>
      </c>
      <c r="P17" s="8">
        <f>INDEX([1]Pivot1!O:O,MATCH([1]Tab_1!$E17,[1]Pivot1!$B:$B,0))</f>
        <v>40.794552350000004</v>
      </c>
      <c r="Q17" s="8">
        <f>INDEX([1]Pivot1!P:P,MATCH([1]Tab_1!$E17,[1]Pivot1!$B:$B,0))</f>
        <v>38.019647825000007</v>
      </c>
      <c r="R17" s="8">
        <f>INDEX([1]Pivot1!Q:Q,MATCH([1]Tab_1!$E17,[1]Pivot1!$B:$B,0))</f>
        <v>34.859494602000005</v>
      </c>
      <c r="S17" s="8">
        <v>34.859494602000005</v>
      </c>
    </row>
    <row r="18" spans="1:19" x14ac:dyDescent="0.2">
      <c r="A18" s="7" t="s">
        <v>29</v>
      </c>
      <c r="B18" s="7" t="s">
        <v>30</v>
      </c>
      <c r="C18" s="7" t="s">
        <v>31</v>
      </c>
      <c r="D18" s="7" t="s">
        <v>32</v>
      </c>
      <c r="E18" s="8">
        <f>INDEX([1]Pivot1!D:D,MATCH([1]Tab_1!$E18,[1]Pivot1!$B:$B,0))</f>
        <v>10.829630000000002</v>
      </c>
      <c r="F18" s="8">
        <f>INDEX([1]Pivot1!E:E,MATCH([1]Tab_1!$E18,[1]Pivot1!$B:$B,0))</f>
        <v>3.5990099999999998</v>
      </c>
      <c r="G18" s="8">
        <f>INDEX([1]Pivot1!F:F,MATCH([1]Tab_1!$E18,[1]Pivot1!$B:$B,0))</f>
        <v>6.854552</v>
      </c>
      <c r="H18" s="8">
        <f>INDEX([1]Pivot1!G:G,MATCH([1]Tab_1!$E18,[1]Pivot1!$B:$B,0))</f>
        <v>8.3164669999999994</v>
      </c>
      <c r="I18" s="8">
        <f>INDEX([1]Pivot1!H:H,MATCH([1]Tab_1!$E18,[1]Pivot1!$B:$B,0))</f>
        <v>6.1934050000000003</v>
      </c>
      <c r="J18" s="8">
        <f>INDEX([1]Pivot1!I:I,MATCH([1]Tab_1!$E18,[1]Pivot1!$B:$B,0))</f>
        <v>6.7434649999999996</v>
      </c>
      <c r="K18" s="8">
        <f>INDEX([1]Pivot1!J:J,MATCH([1]Tab_1!$E18,[1]Pivot1!$B:$B,0))</f>
        <v>6.9980599999999997</v>
      </c>
      <c r="L18" s="8">
        <f>INDEX([1]Pivot1!K:K,MATCH([1]Tab_1!$E18,[1]Pivot1!$B:$B,0))</f>
        <v>5.1373699999999998</v>
      </c>
      <c r="M18" s="8">
        <f>INDEX([1]Pivot1!L:L,MATCH([1]Tab_1!$E18,[1]Pivot1!$B:$B,0))</f>
        <v>7.7168749999999999</v>
      </c>
      <c r="N18" s="8">
        <f>INDEX([1]Pivot1!M:M,MATCH([1]Tab_1!$E18,[1]Pivot1!$B:$B,0))</f>
        <v>11.62154</v>
      </c>
      <c r="O18" s="8">
        <f>INDEX([1]Pivot1!N:N,MATCH([1]Tab_1!$E18,[1]Pivot1!$B:$B,0))</f>
        <v>6.6377950000000006</v>
      </c>
      <c r="P18" s="8">
        <f>INDEX([1]Pivot1!O:O,MATCH([1]Tab_1!$E18,[1]Pivot1!$B:$B,0))</f>
        <v>9.5613750000000017</v>
      </c>
      <c r="Q18" s="8">
        <f>INDEX([1]Pivot1!P:P,MATCH([1]Tab_1!$E18,[1]Pivot1!$B:$B,0))</f>
        <v>2.8845149999999995</v>
      </c>
      <c r="R18" s="8">
        <f>INDEX([1]Pivot1!Q:Q,MATCH([1]Tab_1!$E18,[1]Pivot1!$B:$B,0))</f>
        <v>2.798505</v>
      </c>
      <c r="S18" s="8">
        <v>2.798505</v>
      </c>
    </row>
    <row r="19" spans="1:19" x14ac:dyDescent="0.2">
      <c r="A19" s="7" t="s">
        <v>33</v>
      </c>
      <c r="B19" s="7" t="s">
        <v>34</v>
      </c>
      <c r="C19" s="7" t="s">
        <v>35</v>
      </c>
      <c r="D19" s="7" t="s">
        <v>36</v>
      </c>
      <c r="E19" s="8">
        <f>INDEX([1]Pivot1!D:D,MATCH([1]Tab_1!$E19,[1]Pivot1!$B:$B,0))</f>
        <v>7.4554999999999996E-2</v>
      </c>
      <c r="F19" s="8">
        <f>INDEX([1]Pivot1!E:E,MATCH([1]Tab_1!$E19,[1]Pivot1!$B:$B,0))</f>
        <v>4.5510000000000002E-2</v>
      </c>
      <c r="G19" s="8">
        <f>INDEX([1]Pivot1!F:F,MATCH([1]Tab_1!$E19,[1]Pivot1!$B:$B,0))</f>
        <v>8.0534999999999997</v>
      </c>
      <c r="H19" s="8">
        <f>INDEX([1]Pivot1!G:G,MATCH([1]Tab_1!$E19,[1]Pivot1!$B:$B,0))</f>
        <v>9.4426850000000009</v>
      </c>
      <c r="I19" s="8">
        <f>INDEX([1]Pivot1!H:H,MATCH([1]Tab_1!$E19,[1]Pivot1!$B:$B,0))</f>
        <v>11.997645</v>
      </c>
      <c r="J19" s="8">
        <f>INDEX([1]Pivot1!I:I,MATCH([1]Tab_1!$E19,[1]Pivot1!$B:$B,0))</f>
        <v>12.051500000000001</v>
      </c>
      <c r="K19" s="8">
        <f>INDEX([1]Pivot1!J:J,MATCH([1]Tab_1!$E19,[1]Pivot1!$B:$B,0))</f>
        <v>12.204564999999999</v>
      </c>
      <c r="L19" s="8">
        <f>INDEX([1]Pivot1!K:K,MATCH([1]Tab_1!$E19,[1]Pivot1!$B:$B,0))</f>
        <v>17.238665000000001</v>
      </c>
      <c r="M19" s="8">
        <f>INDEX([1]Pivot1!L:L,MATCH([1]Tab_1!$E19,[1]Pivot1!$B:$B,0))</f>
        <v>18.802440000000001</v>
      </c>
      <c r="N19" s="8">
        <f>INDEX([1]Pivot1!M:M,MATCH([1]Tab_1!$E19,[1]Pivot1!$B:$B,0))</f>
        <v>27.453343</v>
      </c>
      <c r="O19" s="8">
        <f>INDEX([1]Pivot1!N:N,MATCH([1]Tab_1!$E19,[1]Pivot1!$B:$B,0))</f>
        <v>23.894460000000002</v>
      </c>
      <c r="P19" s="8">
        <f>INDEX([1]Pivot1!O:O,MATCH([1]Tab_1!$E19,[1]Pivot1!$B:$B,0))</f>
        <v>30.593790000000002</v>
      </c>
      <c r="Q19" s="8">
        <f>INDEX([1]Pivot1!P:P,MATCH([1]Tab_1!$E19,[1]Pivot1!$B:$B,0))</f>
        <v>32.353095000000003</v>
      </c>
      <c r="R19" s="8">
        <f>INDEX([1]Pivot1!Q:Q,MATCH([1]Tab_1!$E19,[1]Pivot1!$B:$B,0))</f>
        <v>29.990095</v>
      </c>
      <c r="S19" s="8">
        <v>29.990095</v>
      </c>
    </row>
    <row r="20" spans="1:19" x14ac:dyDescent="0.2">
      <c r="A20" s="7" t="s">
        <v>37</v>
      </c>
      <c r="B20" s="7" t="s">
        <v>38</v>
      </c>
      <c r="C20" s="7" t="s">
        <v>39</v>
      </c>
      <c r="D20" s="7" t="s">
        <v>40</v>
      </c>
      <c r="E20" s="8">
        <v>0</v>
      </c>
      <c r="F20" s="8">
        <v>0</v>
      </c>
      <c r="G20" s="8">
        <v>0</v>
      </c>
      <c r="H20" s="8">
        <v>0</v>
      </c>
      <c r="I20" s="8">
        <v>0</v>
      </c>
      <c r="J20" s="8">
        <v>0</v>
      </c>
      <c r="K20" s="8">
        <v>0</v>
      </c>
      <c r="L20" s="8">
        <v>0</v>
      </c>
      <c r="M20" s="8">
        <v>0</v>
      </c>
      <c r="N20" s="8">
        <v>0</v>
      </c>
      <c r="O20" s="8">
        <v>0</v>
      </c>
      <c r="P20" s="8">
        <v>0</v>
      </c>
      <c r="Q20" s="8">
        <v>0</v>
      </c>
      <c r="R20" s="8">
        <v>0</v>
      </c>
      <c r="S20" s="8">
        <v>0</v>
      </c>
    </row>
    <row r="21" spans="1:19" ht="15" thickBot="1" x14ac:dyDescent="0.25">
      <c r="A21" s="9" t="s">
        <v>41</v>
      </c>
      <c r="B21" s="9" t="s">
        <v>42</v>
      </c>
      <c r="C21" s="9" t="s">
        <v>43</v>
      </c>
      <c r="D21" s="9" t="s">
        <v>44</v>
      </c>
      <c r="E21" s="29">
        <f>INDEX([1]Pivot1!D:D,MATCH([1]Tab_1!$E21,[1]Pivot1!$B:$B,0))</f>
        <v>416.1220252937506</v>
      </c>
      <c r="F21" s="29">
        <f>INDEX([1]Pivot1!E:E,MATCH([1]Tab_1!$E21,[1]Pivot1!$B:$B,0))</f>
        <v>408.8675621999999</v>
      </c>
      <c r="G21" s="29">
        <f>INDEX([1]Pivot1!F:F,MATCH([1]Tab_1!$E21,[1]Pivot1!$B:$B,0))</f>
        <v>423.52920805000002</v>
      </c>
      <c r="H21" s="29">
        <f>INDEX([1]Pivot1!G:G,MATCH([1]Tab_1!$E21,[1]Pivot1!$B:$B,0))</f>
        <v>408.53018210000005</v>
      </c>
      <c r="I21" s="29">
        <f>INDEX([1]Pivot1!H:H,MATCH([1]Tab_1!$E21,[1]Pivot1!$B:$B,0))</f>
        <v>390.19883953400023</v>
      </c>
      <c r="J21" s="29">
        <f>INDEX([1]Pivot1!I:I,MATCH([1]Tab_1!$E21,[1]Pivot1!$B:$B,0))</f>
        <v>446.20081137900002</v>
      </c>
      <c r="K21" s="29">
        <f>INDEX([1]Pivot1!J:J,MATCH([1]Tab_1!$E21,[1]Pivot1!$B:$B,0))</f>
        <v>392.02521200000001</v>
      </c>
      <c r="L21" s="29">
        <f>INDEX([1]Pivot1!K:K,MATCH([1]Tab_1!$E21,[1]Pivot1!$B:$B,0))</f>
        <v>337.06168059999999</v>
      </c>
      <c r="M21" s="29">
        <f>INDEX([1]Pivot1!L:L,MATCH([1]Tab_1!$E21,[1]Pivot1!$B:$B,0))</f>
        <v>330.52502310000011</v>
      </c>
      <c r="N21" s="29">
        <f>INDEX([1]Pivot1!M:M,MATCH([1]Tab_1!$E21,[1]Pivot1!$B:$B,0))</f>
        <v>302.81873005000011</v>
      </c>
      <c r="O21" s="29">
        <f>INDEX([1]Pivot1!N:N,MATCH([1]Tab_1!$E21,[1]Pivot1!$B:$B,0))</f>
        <v>259.20377892499999</v>
      </c>
      <c r="P21" s="29">
        <f>INDEX([1]Pivot1!O:O,MATCH([1]Tab_1!$E21,[1]Pivot1!$B:$B,0))</f>
        <v>240.45245715000004</v>
      </c>
      <c r="Q21" s="29">
        <f>INDEX([1]Pivot1!P:P,MATCH([1]Tab_1!$E21,[1]Pivot1!$B:$B,0))</f>
        <v>278.77676544999991</v>
      </c>
      <c r="R21" s="29">
        <f>INDEX([1]Pivot1!Q:Q,MATCH([1]Tab_1!$E21,[1]Pivot1!$B:$B,0))</f>
        <v>357.06256902499996</v>
      </c>
      <c r="S21" s="29">
        <v>357.06256902499996</v>
      </c>
    </row>
    <row r="22" spans="1:19" ht="15" thickBot="1" x14ac:dyDescent="0.25">
      <c r="A22" s="5" t="s">
        <v>45</v>
      </c>
      <c r="B22" s="5" t="s">
        <v>46</v>
      </c>
      <c r="C22" s="5" t="s">
        <v>47</v>
      </c>
      <c r="D22" s="5" t="s">
        <v>48</v>
      </c>
      <c r="E22" s="6">
        <f>SUM(E23:E29)</f>
        <v>758.41461247624954</v>
      </c>
      <c r="F22" s="6">
        <f t="shared" ref="F22:R22" si="1">SUM(F23:F29)</f>
        <v>834.17034631999991</v>
      </c>
      <c r="G22" s="6">
        <f t="shared" si="1"/>
        <v>918.62340908919987</v>
      </c>
      <c r="H22" s="6">
        <f t="shared" si="1"/>
        <v>828.59213801999977</v>
      </c>
      <c r="I22" s="6">
        <f t="shared" si="1"/>
        <v>783.04607683499989</v>
      </c>
      <c r="J22" s="6">
        <f t="shared" si="1"/>
        <v>733.48591422699997</v>
      </c>
      <c r="K22" s="6">
        <f t="shared" si="1"/>
        <v>693.22066636817988</v>
      </c>
      <c r="L22" s="6">
        <f t="shared" si="1"/>
        <v>621.06917449000002</v>
      </c>
      <c r="M22" s="6">
        <f t="shared" si="1"/>
        <v>595.13070332799998</v>
      </c>
      <c r="N22" s="6">
        <f t="shared" si="1"/>
        <v>628.76423262000003</v>
      </c>
      <c r="O22" s="6">
        <f t="shared" si="1"/>
        <v>509.00778943400002</v>
      </c>
      <c r="P22" s="6">
        <f t="shared" si="1"/>
        <v>498.96349744800006</v>
      </c>
      <c r="Q22" s="6">
        <f t="shared" si="1"/>
        <v>480.70658248799987</v>
      </c>
      <c r="R22" s="6">
        <f t="shared" si="1"/>
        <v>518.1496833514999</v>
      </c>
      <c r="S22" s="6">
        <v>518.1496833514999</v>
      </c>
    </row>
    <row r="23" spans="1:19" x14ac:dyDescent="0.2">
      <c r="A23" s="7" t="s">
        <v>49</v>
      </c>
      <c r="B23" s="7" t="s">
        <v>50</v>
      </c>
      <c r="C23" s="7" t="s">
        <v>51</v>
      </c>
      <c r="D23" s="7" t="s">
        <v>52</v>
      </c>
      <c r="E23" s="8">
        <f>INDEX([1]Pivot1!D:D,MATCH([1]Tab_1!$E23,[1]Pivot1!$B:$B,0))</f>
        <v>53.57960095</v>
      </c>
      <c r="F23" s="8">
        <f>INDEX([1]Pivot1!E:E,MATCH([1]Tab_1!$E23,[1]Pivot1!$B:$B,0))</f>
        <v>57.741100600000003</v>
      </c>
      <c r="G23" s="8">
        <f>INDEX([1]Pivot1!F:F,MATCH([1]Tab_1!$E23,[1]Pivot1!$B:$B,0))</f>
        <v>65.50779691999999</v>
      </c>
      <c r="H23" s="8">
        <f>INDEX([1]Pivot1!G:G,MATCH([1]Tab_1!$E23,[1]Pivot1!$B:$B,0))</f>
        <v>52.060383809999998</v>
      </c>
      <c r="I23" s="8">
        <f>INDEX([1]Pivot1!H:H,MATCH([1]Tab_1!$E23,[1]Pivot1!$B:$B,0))</f>
        <v>52.504815960000002</v>
      </c>
      <c r="J23" s="8">
        <f>INDEX([1]Pivot1!I:I,MATCH([1]Tab_1!$E23,[1]Pivot1!$B:$B,0))</f>
        <v>46.266314059999999</v>
      </c>
      <c r="K23" s="8">
        <f>INDEX([1]Pivot1!J:J,MATCH([1]Tab_1!$E23,[1]Pivot1!$B:$B,0))</f>
        <v>46.397790909999998</v>
      </c>
      <c r="L23" s="8">
        <f>INDEX([1]Pivot1!K:K,MATCH([1]Tab_1!$E23,[1]Pivot1!$B:$B,0))</f>
        <v>42.342649770000001</v>
      </c>
      <c r="M23" s="8">
        <f>INDEX([1]Pivot1!L:L,MATCH([1]Tab_1!$E23,[1]Pivot1!$B:$B,0))</f>
        <v>42.80140488</v>
      </c>
      <c r="N23" s="8">
        <f>INDEX([1]Pivot1!M:M,MATCH([1]Tab_1!$E23,[1]Pivot1!$B:$B,0))</f>
        <v>41.882598639999998</v>
      </c>
      <c r="O23" s="8">
        <f>INDEX([1]Pivot1!N:N,MATCH([1]Tab_1!$E23,[1]Pivot1!$B:$B,0))</f>
        <v>35.117745624000001</v>
      </c>
      <c r="P23" s="8">
        <f>INDEX([1]Pivot1!O:O,MATCH([1]Tab_1!$E23,[1]Pivot1!$B:$B,0))</f>
        <v>39.738298348000001</v>
      </c>
      <c r="Q23" s="8">
        <f>INDEX([1]Pivot1!P:P,MATCH([1]Tab_1!$E23,[1]Pivot1!$B:$B,0))</f>
        <v>32.236059392000001</v>
      </c>
      <c r="R23" s="8">
        <f>INDEX([1]Pivot1!Q:Q,MATCH([1]Tab_1!$E23,[1]Pivot1!$B:$B,0))</f>
        <v>32.338683754000002</v>
      </c>
      <c r="S23" s="8">
        <v>32.338683754000002</v>
      </c>
    </row>
    <row r="24" spans="1:19" x14ac:dyDescent="0.2">
      <c r="A24" s="7" t="s">
        <v>53</v>
      </c>
      <c r="B24" s="7" t="s">
        <v>54</v>
      </c>
      <c r="C24" s="7" t="s">
        <v>55</v>
      </c>
      <c r="D24" s="7" t="s">
        <v>56</v>
      </c>
      <c r="E24" s="8">
        <f>INDEX([1]Pivot1!D:D,MATCH([1]Tab_1!$E24,[1]Pivot1!$B:$B,0))</f>
        <v>83.671796000000001</v>
      </c>
      <c r="F24" s="8">
        <f>INDEX([1]Pivot1!E:E,MATCH([1]Tab_1!$E24,[1]Pivot1!$B:$B,0))</f>
        <v>95.704685699999999</v>
      </c>
      <c r="G24" s="8">
        <f>INDEX([1]Pivot1!F:F,MATCH([1]Tab_1!$E24,[1]Pivot1!$B:$B,0))</f>
        <v>92.030634199999994</v>
      </c>
      <c r="H24" s="8">
        <f>INDEX([1]Pivot1!G:G,MATCH([1]Tab_1!$E24,[1]Pivot1!$B:$B,0))</f>
        <v>101.93754200000001</v>
      </c>
      <c r="I24" s="8">
        <f>INDEX([1]Pivot1!H:H,MATCH([1]Tab_1!$E24,[1]Pivot1!$B:$B,0))</f>
        <v>107.03679</v>
      </c>
      <c r="J24" s="8">
        <f>INDEX([1]Pivot1!I:I,MATCH([1]Tab_1!$E24,[1]Pivot1!$B:$B,0))</f>
        <v>88.02159300000001</v>
      </c>
      <c r="K24" s="8">
        <f>INDEX([1]Pivot1!J:J,MATCH([1]Tab_1!$E24,[1]Pivot1!$B:$B,0))</f>
        <v>95.769880200000003</v>
      </c>
      <c r="L24" s="8">
        <f>INDEX([1]Pivot1!K:K,MATCH([1]Tab_1!$E24,[1]Pivot1!$B:$B,0))</f>
        <v>73.532232700000009</v>
      </c>
      <c r="M24" s="8">
        <f>INDEX([1]Pivot1!L:L,MATCH([1]Tab_1!$E24,[1]Pivot1!$B:$B,0))</f>
        <v>71.731685999999996</v>
      </c>
      <c r="N24" s="8">
        <f>INDEX([1]Pivot1!M:M,MATCH([1]Tab_1!$E24,[1]Pivot1!$B:$B,0))</f>
        <v>107.58882730000002</v>
      </c>
      <c r="O24" s="8">
        <f>INDEX([1]Pivot1!N:N,MATCH([1]Tab_1!$E24,[1]Pivot1!$B:$B,0))</f>
        <v>65.613353250000017</v>
      </c>
      <c r="P24" s="8">
        <f>INDEX([1]Pivot1!O:O,MATCH([1]Tab_1!$E24,[1]Pivot1!$B:$B,0))</f>
        <v>51.037228999999996</v>
      </c>
      <c r="Q24" s="8">
        <f>INDEX([1]Pivot1!P:P,MATCH([1]Tab_1!$E24,[1]Pivot1!$B:$B,0))</f>
        <v>49.788923999999994</v>
      </c>
      <c r="R24" s="8">
        <f>INDEX([1]Pivot1!Q:Q,MATCH([1]Tab_1!$E24,[1]Pivot1!$B:$B,0))</f>
        <v>33.958945500000006</v>
      </c>
      <c r="S24" s="8">
        <v>33.958945500000006</v>
      </c>
    </row>
    <row r="25" spans="1:19" x14ac:dyDescent="0.2">
      <c r="A25" s="7" t="s">
        <v>57</v>
      </c>
      <c r="B25" s="7" t="s">
        <v>58</v>
      </c>
      <c r="C25" s="7" t="s">
        <v>59</v>
      </c>
      <c r="D25" s="7" t="s">
        <v>60</v>
      </c>
      <c r="E25" s="8">
        <f>INDEX([1]Pivot1!D:D,MATCH([1]Tab_1!$E25,[1]Pivot1!$B:$B,0))</f>
        <v>75.16483649999951</v>
      </c>
      <c r="F25" s="8">
        <f>INDEX([1]Pivot1!E:E,MATCH([1]Tab_1!$E25,[1]Pivot1!$B:$B,0))</f>
        <v>94.813139365747332</v>
      </c>
      <c r="G25" s="8">
        <f>INDEX([1]Pivot1!F:F,MATCH([1]Tab_1!$E25,[1]Pivot1!$B:$B,0))</f>
        <v>81.174711600000009</v>
      </c>
      <c r="H25" s="8">
        <f>INDEX([1]Pivot1!G:G,MATCH([1]Tab_1!$E25,[1]Pivot1!$B:$B,0))</f>
        <v>82.677544570159569</v>
      </c>
      <c r="I25" s="8">
        <f>INDEX([1]Pivot1!H:H,MATCH([1]Tab_1!$E25,[1]Pivot1!$B:$B,0))</f>
        <v>86.234920299999999</v>
      </c>
      <c r="J25" s="8">
        <f>INDEX([1]Pivot1!I:I,MATCH([1]Tab_1!$E25,[1]Pivot1!$B:$B,0))</f>
        <v>82.760222599999992</v>
      </c>
      <c r="K25" s="8">
        <f>INDEX([1]Pivot1!J:J,MATCH([1]Tab_1!$E25,[1]Pivot1!$B:$B,0))</f>
        <v>86.810845080000007</v>
      </c>
      <c r="L25" s="8">
        <f>INDEX([1]Pivot1!K:K,MATCH([1]Tab_1!$E25,[1]Pivot1!$B:$B,0))</f>
        <v>78.92344181</v>
      </c>
      <c r="M25" s="8">
        <f>INDEX([1]Pivot1!L:L,MATCH([1]Tab_1!$E25,[1]Pivot1!$B:$B,0))</f>
        <v>86.891871399999999</v>
      </c>
      <c r="N25" s="8">
        <f>INDEX([1]Pivot1!M:M,MATCH([1]Tab_1!$E25,[1]Pivot1!$B:$B,0))</f>
        <v>89.510112609999993</v>
      </c>
      <c r="O25" s="8">
        <f>INDEX([1]Pivot1!N:N,MATCH([1]Tab_1!$E25,[1]Pivot1!$B:$B,0))</f>
        <v>85.431322159999993</v>
      </c>
      <c r="P25" s="8">
        <f>INDEX([1]Pivot1!O:O,MATCH([1]Tab_1!$E25,[1]Pivot1!$B:$B,0))</f>
        <v>87.115175019999995</v>
      </c>
      <c r="Q25" s="8">
        <f>INDEX([1]Pivot1!P:P,MATCH([1]Tab_1!$E25,[1]Pivot1!$B:$B,0))</f>
        <v>86.690992455999989</v>
      </c>
      <c r="R25" s="8">
        <f>INDEX([1]Pivot1!Q:Q,MATCH([1]Tab_1!$E25,[1]Pivot1!$B:$B,0))</f>
        <v>83.162479500000018</v>
      </c>
      <c r="S25" s="8">
        <v>83.162479500000018</v>
      </c>
    </row>
    <row r="26" spans="1:19" x14ac:dyDescent="0.2">
      <c r="A26" s="7" t="s">
        <v>61</v>
      </c>
      <c r="B26" s="7" t="s">
        <v>62</v>
      </c>
      <c r="C26" s="7" t="s">
        <v>63</v>
      </c>
      <c r="D26" s="7" t="s">
        <v>64</v>
      </c>
      <c r="E26" s="8">
        <f>INDEX([1]Pivot1!D:D,MATCH([1]Tab_1!$E26,[1]Pivot1!$B:$B,0))</f>
        <v>31.561463099999997</v>
      </c>
      <c r="F26" s="8">
        <f>INDEX([1]Pivot1!E:E,MATCH([1]Tab_1!$E26,[1]Pivot1!$B:$B,0))</f>
        <v>27.760103600000001</v>
      </c>
      <c r="G26" s="8">
        <f>INDEX([1]Pivot1!F:F,MATCH([1]Tab_1!$E26,[1]Pivot1!$B:$B,0))</f>
        <v>33.399506600000002</v>
      </c>
      <c r="H26" s="8">
        <f>INDEX([1]Pivot1!G:G,MATCH([1]Tab_1!$E26,[1]Pivot1!$B:$B,0))</f>
        <v>24.565614400000001</v>
      </c>
      <c r="I26" s="8">
        <f>INDEX([1]Pivot1!H:H,MATCH([1]Tab_1!$E26,[1]Pivot1!$B:$B,0))</f>
        <v>27.4838971</v>
      </c>
      <c r="J26" s="8">
        <f>INDEX([1]Pivot1!I:I,MATCH([1]Tab_1!$E26,[1]Pivot1!$B:$B,0))</f>
        <v>28.1289795</v>
      </c>
      <c r="K26" s="8">
        <f>INDEX([1]Pivot1!J:J,MATCH([1]Tab_1!$E26,[1]Pivot1!$B:$B,0))</f>
        <v>32.392809900000003</v>
      </c>
      <c r="L26" s="8">
        <f>INDEX([1]Pivot1!K:K,MATCH([1]Tab_1!$E26,[1]Pivot1!$B:$B,0))</f>
        <v>26.831020299999999</v>
      </c>
      <c r="M26" s="8">
        <f>INDEX([1]Pivot1!L:L,MATCH([1]Tab_1!$E26,[1]Pivot1!$B:$B,0))</f>
        <v>22.269356900000002</v>
      </c>
      <c r="N26" s="8">
        <f>INDEX([1]Pivot1!M:M,MATCH([1]Tab_1!$E26,[1]Pivot1!$B:$B,0))</f>
        <v>21.471923</v>
      </c>
      <c r="O26" s="8">
        <f>INDEX([1]Pivot1!N:N,MATCH([1]Tab_1!$E26,[1]Pivot1!$B:$B,0))</f>
        <v>18.552177</v>
      </c>
      <c r="P26" s="8">
        <f>INDEX([1]Pivot1!O:O,MATCH([1]Tab_1!$E26,[1]Pivot1!$B:$B,0))</f>
        <v>18.263100000000001</v>
      </c>
      <c r="Q26" s="8">
        <f>INDEX([1]Pivot1!P:P,MATCH([1]Tab_1!$E26,[1]Pivot1!$B:$B,0))</f>
        <v>17.653219999999997</v>
      </c>
      <c r="R26" s="8">
        <f>INDEX([1]Pivot1!Q:Q,MATCH([1]Tab_1!$E26,[1]Pivot1!$B:$B,0))</f>
        <v>11.523065000000001</v>
      </c>
      <c r="S26" s="8">
        <v>11.523065000000001</v>
      </c>
    </row>
    <row r="27" spans="1:19" x14ac:dyDescent="0.2">
      <c r="A27" s="7" t="s">
        <v>65</v>
      </c>
      <c r="B27" s="7" t="s">
        <v>66</v>
      </c>
      <c r="C27" s="7" t="s">
        <v>67</v>
      </c>
      <c r="D27" s="7" t="s">
        <v>68</v>
      </c>
      <c r="E27" s="8">
        <f>INDEX([1]Pivot1!D:D,MATCH([1]Tab_1!$E27,[1]Pivot1!$B:$B,0))</f>
        <v>49.3595714</v>
      </c>
      <c r="F27" s="8">
        <f>INDEX([1]Pivot1!E:E,MATCH([1]Tab_1!$E27,[1]Pivot1!$B:$B,0))</f>
        <v>40.946422499999997</v>
      </c>
      <c r="G27" s="8">
        <f>INDEX([1]Pivot1!F:F,MATCH([1]Tab_1!$E27,[1]Pivot1!$B:$B,0))</f>
        <v>32.1934665</v>
      </c>
      <c r="H27" s="8">
        <f>INDEX([1]Pivot1!G:G,MATCH([1]Tab_1!$E27,[1]Pivot1!$B:$B,0))</f>
        <v>46.898144799999997</v>
      </c>
      <c r="I27" s="8">
        <f>INDEX([1]Pivot1!H:H,MATCH([1]Tab_1!$E27,[1]Pivot1!$B:$B,0))</f>
        <v>21.218081999999999</v>
      </c>
      <c r="J27" s="8">
        <f>INDEX([1]Pivot1!I:I,MATCH([1]Tab_1!$E27,[1]Pivot1!$B:$B,0))</f>
        <v>18.538292200000001</v>
      </c>
      <c r="K27" s="8">
        <f>INDEX([1]Pivot1!J:J,MATCH([1]Tab_1!$E27,[1]Pivot1!$B:$B,0))</f>
        <v>19.727733499999999</v>
      </c>
      <c r="L27" s="8">
        <f>INDEX([1]Pivot1!K:K,MATCH([1]Tab_1!$E27,[1]Pivot1!$B:$B,0))</f>
        <v>12.4441408</v>
      </c>
      <c r="M27" s="8">
        <f>INDEX([1]Pivot1!L:L,MATCH([1]Tab_1!$E27,[1]Pivot1!$B:$B,0))</f>
        <v>19.361272</v>
      </c>
      <c r="N27" s="8">
        <f>INDEX([1]Pivot1!M:M,MATCH([1]Tab_1!$E27,[1]Pivot1!$B:$B,0))</f>
        <v>25.994753800000005</v>
      </c>
      <c r="O27" s="8">
        <f>INDEX([1]Pivot1!N:N,MATCH([1]Tab_1!$E27,[1]Pivot1!$B:$B,0))</f>
        <v>25.587791099999997</v>
      </c>
      <c r="P27" s="8">
        <f>INDEX([1]Pivot1!O:O,MATCH([1]Tab_1!$E27,[1]Pivot1!$B:$B,0))</f>
        <v>25.772285100000005</v>
      </c>
      <c r="Q27" s="8">
        <f>INDEX([1]Pivot1!P:P,MATCH([1]Tab_1!$E27,[1]Pivot1!$B:$B,0))</f>
        <v>26.465145799999998</v>
      </c>
      <c r="R27" s="8">
        <f>INDEX([1]Pivot1!Q:Q,MATCH([1]Tab_1!$E27,[1]Pivot1!$B:$B,0))</f>
        <v>27.989614599999999</v>
      </c>
      <c r="S27" s="8">
        <v>27.989614599999999</v>
      </c>
    </row>
    <row r="28" spans="1:19" ht="24" x14ac:dyDescent="0.2">
      <c r="A28" s="7" t="s">
        <v>69</v>
      </c>
      <c r="B28" s="7" t="s">
        <v>70</v>
      </c>
      <c r="C28" s="7" t="s">
        <v>71</v>
      </c>
      <c r="D28" s="7" t="s">
        <v>72</v>
      </c>
      <c r="E28" s="8">
        <f>INDEX([1]Pivot1!D:D,MATCH([1]Tab_1!$E28,[1]Pivot1!$B:$B,0))</f>
        <v>71.614306950000014</v>
      </c>
      <c r="F28" s="8">
        <f>INDEX([1]Pivot1!E:E,MATCH([1]Tab_1!$E28,[1]Pivot1!$B:$B,0))</f>
        <v>79.610243599999976</v>
      </c>
      <c r="G28" s="8">
        <f>INDEX([1]Pivot1!F:F,MATCH([1]Tab_1!$E28,[1]Pivot1!$B:$B,0))</f>
        <v>70.318768949999992</v>
      </c>
      <c r="H28" s="8">
        <f>INDEX([1]Pivot1!G:G,MATCH([1]Tab_1!$E28,[1]Pivot1!$B:$B,0))</f>
        <v>62.874192099999995</v>
      </c>
      <c r="I28" s="8">
        <f>INDEX([1]Pivot1!H:H,MATCH([1]Tab_1!$E28,[1]Pivot1!$B:$B,0))</f>
        <v>54.39358424000001</v>
      </c>
      <c r="J28" s="8">
        <f>INDEX([1]Pivot1!I:I,MATCH([1]Tab_1!$E28,[1]Pivot1!$B:$B,0))</f>
        <v>48.183959600000001</v>
      </c>
      <c r="K28" s="8">
        <f>INDEX([1]Pivot1!J:J,MATCH([1]Tab_1!$E28,[1]Pivot1!$B:$B,0))</f>
        <v>51.579771059999999</v>
      </c>
      <c r="L28" s="8">
        <f>INDEX([1]Pivot1!K:K,MATCH([1]Tab_1!$E28,[1]Pivot1!$B:$B,0))</f>
        <v>55.09267821000001</v>
      </c>
      <c r="M28" s="8">
        <f>INDEX([1]Pivot1!L:L,MATCH([1]Tab_1!$E28,[1]Pivot1!$B:$B,0))</f>
        <v>36.403859500000003</v>
      </c>
      <c r="N28" s="8">
        <f>INDEX([1]Pivot1!M:M,MATCH([1]Tab_1!$E28,[1]Pivot1!$B:$B,0))</f>
        <v>42.292414060000006</v>
      </c>
      <c r="O28" s="8">
        <f>INDEX([1]Pivot1!N:N,MATCH([1]Tab_1!$E28,[1]Pivot1!$B:$B,0))</f>
        <v>27.476453359999997</v>
      </c>
      <c r="P28" s="8">
        <f>INDEX([1]Pivot1!O:O,MATCH([1]Tab_1!$E28,[1]Pivot1!$B:$B,0))</f>
        <v>18.638855580000001</v>
      </c>
      <c r="Q28" s="8">
        <f>INDEX([1]Pivot1!P:P,MATCH([1]Tab_1!$E28,[1]Pivot1!$B:$B,0))</f>
        <v>29.22583745</v>
      </c>
      <c r="R28" s="8">
        <f>INDEX([1]Pivot1!Q:Q,MATCH([1]Tab_1!$E28,[1]Pivot1!$B:$B,0))</f>
        <v>24.339990774999997</v>
      </c>
      <c r="S28" s="8">
        <v>24.339990774999997</v>
      </c>
    </row>
    <row r="29" spans="1:19" ht="15" thickBot="1" x14ac:dyDescent="0.25">
      <c r="A29" s="9" t="s">
        <v>73</v>
      </c>
      <c r="B29" s="9" t="s">
        <v>74</v>
      </c>
      <c r="C29" s="9" t="s">
        <v>75</v>
      </c>
      <c r="D29" s="9" t="s">
        <v>76</v>
      </c>
      <c r="E29" s="29">
        <f>INDEX([1]Pivot1!D:D,MATCH([1]Tab_1!$E29,[1]Pivot1!$B:$B,0))</f>
        <v>393.46303757624997</v>
      </c>
      <c r="F29" s="29">
        <f>INDEX([1]Pivot1!E:E,MATCH([1]Tab_1!$E29,[1]Pivot1!$B:$B,0))</f>
        <v>437.59465095425253</v>
      </c>
      <c r="G29" s="29">
        <f>INDEX([1]Pivot1!F:F,MATCH([1]Tab_1!$E29,[1]Pivot1!$B:$B,0))</f>
        <v>543.99852431919987</v>
      </c>
      <c r="H29" s="29">
        <f>INDEX([1]Pivot1!G:G,MATCH([1]Tab_1!$E29,[1]Pivot1!$B:$B,0))</f>
        <v>457.57871633984013</v>
      </c>
      <c r="I29" s="29">
        <f>INDEX([1]Pivot1!H:H,MATCH([1]Tab_1!$E29,[1]Pivot1!$B:$B,0))</f>
        <v>434.17398723499997</v>
      </c>
      <c r="J29" s="29">
        <f>INDEX([1]Pivot1!I:I,MATCH([1]Tab_1!$E29,[1]Pivot1!$B:$B,0))</f>
        <v>421.58655326700006</v>
      </c>
      <c r="K29" s="29">
        <f>INDEX([1]Pivot1!J:J,MATCH([1]Tab_1!$E29,[1]Pivot1!$B:$B,0))</f>
        <v>360.54183571817987</v>
      </c>
      <c r="L29" s="29">
        <f>INDEX([1]Pivot1!K:K,MATCH([1]Tab_1!$E29,[1]Pivot1!$B:$B,0))</f>
        <v>331.90301089999997</v>
      </c>
      <c r="M29" s="29">
        <f>INDEX([1]Pivot1!L:L,MATCH([1]Tab_1!$E29,[1]Pivot1!$B:$B,0))</f>
        <v>315.67125264799995</v>
      </c>
      <c r="N29" s="29">
        <f>INDEX([1]Pivot1!M:M,MATCH([1]Tab_1!$E29,[1]Pivot1!$B:$B,0))</f>
        <v>300.02360321000003</v>
      </c>
      <c r="O29" s="29">
        <f>INDEX([1]Pivot1!N:N,MATCH([1]Tab_1!$E29,[1]Pivot1!$B:$B,0))</f>
        <v>251.22894693999996</v>
      </c>
      <c r="P29" s="29">
        <f>INDEX([1]Pivot1!O:O,MATCH([1]Tab_1!$E29,[1]Pivot1!$B:$B,0))</f>
        <v>258.39855440000002</v>
      </c>
      <c r="Q29" s="29">
        <f>INDEX([1]Pivot1!P:P,MATCH([1]Tab_1!$E29,[1]Pivot1!$B:$B,0))</f>
        <v>238.64640338999993</v>
      </c>
      <c r="R29" s="29">
        <f>INDEX([1]Pivot1!Q:Q,MATCH([1]Tab_1!$E29,[1]Pivot1!$B:$B,0))</f>
        <v>304.83690422249987</v>
      </c>
      <c r="S29" s="29">
        <v>304.83690422249987</v>
      </c>
    </row>
    <row r="30" spans="1:19" ht="15" thickBot="1" x14ac:dyDescent="0.25">
      <c r="A30" s="5" t="s">
        <v>77</v>
      </c>
      <c r="B30" s="5" t="s">
        <v>78</v>
      </c>
      <c r="C30" s="5" t="s">
        <v>79</v>
      </c>
      <c r="D30" s="5" t="s">
        <v>80</v>
      </c>
      <c r="E30" s="6">
        <f>SUM(E31:E37)</f>
        <v>278.46025631000003</v>
      </c>
      <c r="F30" s="6">
        <f t="shared" ref="F30:R30" si="2">SUM(F31:F37)</f>
        <v>213.20582127499998</v>
      </c>
      <c r="G30" s="6">
        <f t="shared" si="2"/>
        <v>260.94161531899999</v>
      </c>
      <c r="H30" s="6">
        <f t="shared" si="2"/>
        <v>279.239516654</v>
      </c>
      <c r="I30" s="6">
        <f t="shared" si="2"/>
        <v>281.20018265900001</v>
      </c>
      <c r="J30" s="6">
        <f t="shared" si="2"/>
        <v>287.58604077649994</v>
      </c>
      <c r="K30" s="6">
        <f t="shared" si="2"/>
        <v>218.30951087800003</v>
      </c>
      <c r="L30" s="6">
        <f t="shared" si="2"/>
        <v>270.37973310000001</v>
      </c>
      <c r="M30" s="6">
        <f t="shared" si="2"/>
        <v>251.53708620899994</v>
      </c>
      <c r="N30" s="6">
        <f t="shared" si="2"/>
        <v>232.60982381149995</v>
      </c>
      <c r="O30" s="6">
        <f t="shared" si="2"/>
        <v>299.50173874599994</v>
      </c>
      <c r="P30" s="6">
        <f t="shared" si="2"/>
        <v>269.58885970279994</v>
      </c>
      <c r="Q30" s="6">
        <f t="shared" si="2"/>
        <v>420.89035516599995</v>
      </c>
      <c r="R30" s="6">
        <f t="shared" si="2"/>
        <v>487.98024719119996</v>
      </c>
      <c r="S30" s="6">
        <v>487.98024719119996</v>
      </c>
    </row>
    <row r="31" spans="1:19" x14ac:dyDescent="0.2">
      <c r="A31" s="7" t="s">
        <v>81</v>
      </c>
      <c r="B31" s="7" t="s">
        <v>82</v>
      </c>
      <c r="C31" s="7" t="s">
        <v>83</v>
      </c>
      <c r="D31" s="7" t="s">
        <v>84</v>
      </c>
      <c r="E31" s="8">
        <f>INDEX([1]Pivot1!D:D,MATCH([1]Tab_1!$E31,[1]Pivot1!$B:$B,0))</f>
        <v>3.3022139499999996</v>
      </c>
      <c r="F31" s="8">
        <f>INDEX([1]Pivot1!E:E,MATCH([1]Tab_1!$E31,[1]Pivot1!$B:$B,0))</f>
        <v>3.9700605750000002</v>
      </c>
      <c r="G31" s="8">
        <f>INDEX([1]Pivot1!F:F,MATCH([1]Tab_1!$E31,[1]Pivot1!$B:$B,0))</f>
        <v>2.9816972750000001</v>
      </c>
      <c r="H31" s="8">
        <f>INDEX([1]Pivot1!G:G,MATCH([1]Tab_1!$E31,[1]Pivot1!$B:$B,0))</f>
        <v>2.5074934999999998</v>
      </c>
      <c r="I31" s="8">
        <f>INDEX([1]Pivot1!H:H,MATCH([1]Tab_1!$E31,[1]Pivot1!$B:$B,0))</f>
        <v>2.4056052499999998</v>
      </c>
      <c r="J31" s="8">
        <f>INDEX([1]Pivot1!I:I,MATCH([1]Tab_1!$E31,[1]Pivot1!$B:$B,0))</f>
        <v>2.7821552225000001</v>
      </c>
      <c r="K31" s="8">
        <f>INDEX([1]Pivot1!J:J,MATCH([1]Tab_1!$E31,[1]Pivot1!$B:$B,0))</f>
        <v>2.6868192599999992</v>
      </c>
      <c r="L31" s="8">
        <f>INDEX([1]Pivot1!K:K,MATCH([1]Tab_1!$E31,[1]Pivot1!$B:$B,0))</f>
        <v>1.6538917450000001</v>
      </c>
      <c r="M31" s="8">
        <f>INDEX([1]Pivot1!L:L,MATCH([1]Tab_1!$E31,[1]Pivot1!$B:$B,0))</f>
        <v>1.2427620000000001</v>
      </c>
      <c r="N31" s="8">
        <f>INDEX([1]Pivot1!M:M,MATCH([1]Tab_1!$E31,[1]Pivot1!$B:$B,0))</f>
        <v>1.9311763024999999</v>
      </c>
      <c r="O31" s="8">
        <f>INDEX([1]Pivot1!N:N,MATCH([1]Tab_1!$E31,[1]Pivot1!$B:$B,0))</f>
        <v>2.6143898499999998</v>
      </c>
      <c r="P31" s="8">
        <f>INDEX([1]Pivot1!O:O,MATCH([1]Tab_1!$E31,[1]Pivot1!$B:$B,0))</f>
        <v>1.9222148649999999</v>
      </c>
      <c r="Q31" s="8">
        <f>INDEX([1]Pivot1!P:P,MATCH([1]Tab_1!$E31,[1]Pivot1!$B:$B,0))</f>
        <v>2.2630598525000005</v>
      </c>
      <c r="R31" s="8">
        <f>INDEX([1]Pivot1!Q:Q,MATCH([1]Tab_1!$E31,[1]Pivot1!$B:$B,0))</f>
        <v>1.5734843500000002</v>
      </c>
      <c r="S31" s="8">
        <v>1.5734843500000002</v>
      </c>
    </row>
    <row r="32" spans="1:19" x14ac:dyDescent="0.2">
      <c r="A32" s="7" t="s">
        <v>85</v>
      </c>
      <c r="B32" s="7" t="s">
        <v>86</v>
      </c>
      <c r="C32" s="7" t="s">
        <v>87</v>
      </c>
      <c r="D32" s="7" t="s">
        <v>88</v>
      </c>
      <c r="E32" s="8">
        <v>0</v>
      </c>
      <c r="F32" s="8">
        <v>0</v>
      </c>
      <c r="G32" s="8">
        <v>0</v>
      </c>
      <c r="H32" s="8">
        <v>0</v>
      </c>
      <c r="I32" s="8">
        <v>0</v>
      </c>
      <c r="J32" s="8">
        <v>0</v>
      </c>
      <c r="K32" s="8">
        <v>0</v>
      </c>
      <c r="L32" s="8">
        <v>0</v>
      </c>
      <c r="M32" s="8">
        <v>0</v>
      </c>
      <c r="N32" s="8">
        <v>0</v>
      </c>
      <c r="O32" s="8">
        <v>0</v>
      </c>
      <c r="P32" s="8">
        <v>0</v>
      </c>
      <c r="Q32" s="8">
        <v>0</v>
      </c>
      <c r="R32" s="8">
        <v>0</v>
      </c>
      <c r="S32" s="8">
        <v>0</v>
      </c>
    </row>
    <row r="33" spans="1:19" x14ac:dyDescent="0.2">
      <c r="A33" s="7" t="s">
        <v>89</v>
      </c>
      <c r="B33" s="7" t="s">
        <v>174</v>
      </c>
      <c r="C33" s="7" t="s">
        <v>90</v>
      </c>
      <c r="D33" s="7" t="s">
        <v>91</v>
      </c>
      <c r="E33" s="8">
        <f>INDEX([1]Pivot1!D:D,MATCH([1]Tab_1!$E33,[1]Pivot1!$B:$B,0))</f>
        <v>13.790643999999999</v>
      </c>
      <c r="F33" s="8">
        <f>INDEX([1]Pivot1!E:E,MATCH([1]Tab_1!$E33,[1]Pivot1!$B:$B,0))</f>
        <v>15.405502000000002</v>
      </c>
      <c r="G33" s="8">
        <f>INDEX([1]Pivot1!F:F,MATCH([1]Tab_1!$E33,[1]Pivot1!$B:$B,0))</f>
        <v>15.625315749999999</v>
      </c>
      <c r="H33" s="8">
        <f>INDEX([1]Pivot1!G:G,MATCH([1]Tab_1!$E33,[1]Pivot1!$B:$B,0))</f>
        <v>6.1625550000000002</v>
      </c>
      <c r="I33" s="8">
        <f>INDEX([1]Pivot1!H:H,MATCH([1]Tab_1!$E33,[1]Pivot1!$B:$B,0))</f>
        <v>5.9620337499999998</v>
      </c>
      <c r="J33" s="8">
        <f>INDEX([1]Pivot1!I:I,MATCH([1]Tab_1!$E33,[1]Pivot1!$B:$B,0))</f>
        <v>6.6725622500000004</v>
      </c>
      <c r="K33" s="8">
        <f>INDEX([1]Pivot1!J:J,MATCH([1]Tab_1!$E33,[1]Pivot1!$B:$B,0))</f>
        <v>6.337811499999999</v>
      </c>
      <c r="L33" s="8">
        <f>INDEX([1]Pivot1!K:K,MATCH([1]Tab_1!$E33,[1]Pivot1!$B:$B,0))</f>
        <v>4.7634422500000007</v>
      </c>
      <c r="M33" s="8">
        <f>INDEX([1]Pivot1!L:L,MATCH([1]Tab_1!$E33,[1]Pivot1!$B:$B,0))</f>
        <v>3.9739775000000002</v>
      </c>
      <c r="N33" s="8">
        <f>INDEX([1]Pivot1!M:M,MATCH([1]Tab_1!$E33,[1]Pivot1!$B:$B,0))</f>
        <v>3.6527089999999998</v>
      </c>
      <c r="O33" s="8">
        <f>INDEX([1]Pivot1!N:N,MATCH([1]Tab_1!$E33,[1]Pivot1!$B:$B,0))</f>
        <v>2.18930625</v>
      </c>
      <c r="P33" s="8">
        <f>INDEX([1]Pivot1!O:O,MATCH([1]Tab_1!$E33,[1]Pivot1!$B:$B,0))</f>
        <v>3.6164350000000001</v>
      </c>
      <c r="Q33" s="8">
        <f>INDEX([1]Pivot1!P:P,MATCH([1]Tab_1!$E33,[1]Pivot1!$B:$B,0))</f>
        <v>2.9261620000000006</v>
      </c>
      <c r="R33" s="8">
        <f>INDEX([1]Pivot1!Q:Q,MATCH([1]Tab_1!$E33,[1]Pivot1!$B:$B,0))</f>
        <v>1.0795025</v>
      </c>
      <c r="S33" s="8">
        <v>1.0795025</v>
      </c>
    </row>
    <row r="34" spans="1:19" x14ac:dyDescent="0.2">
      <c r="A34" s="7" t="s">
        <v>92</v>
      </c>
      <c r="B34" s="7" t="s">
        <v>93</v>
      </c>
      <c r="C34" s="7" t="s">
        <v>94</v>
      </c>
      <c r="D34" s="7" t="s">
        <v>95</v>
      </c>
      <c r="E34" s="8">
        <f>INDEX([1]Pivot1!D:D,MATCH([1]Tab_1!$E34,[1]Pivot1!$B:$B,0))</f>
        <v>20.240284678000073</v>
      </c>
      <c r="F34" s="8">
        <f>INDEX([1]Pivot1!E:E,MATCH([1]Tab_1!$E34,[1]Pivot1!$B:$B,0))</f>
        <v>20.876954000000001</v>
      </c>
      <c r="G34" s="8">
        <f>INDEX([1]Pivot1!F:F,MATCH([1]Tab_1!$E34,[1]Pivot1!$B:$B,0))</f>
        <v>21.635644500000005</v>
      </c>
      <c r="H34" s="8">
        <f>INDEX([1]Pivot1!G:G,MATCH([1]Tab_1!$E34,[1]Pivot1!$B:$B,0))</f>
        <v>12.560286519999998</v>
      </c>
      <c r="I34" s="8">
        <f>INDEX([1]Pivot1!H:H,MATCH([1]Tab_1!$E34,[1]Pivot1!$B:$B,0))</f>
        <v>16.125559880000001</v>
      </c>
      <c r="J34" s="8">
        <f>INDEX([1]Pivot1!I:I,MATCH([1]Tab_1!$E34,[1]Pivot1!$B:$B,0))</f>
        <v>17.454515999999998</v>
      </c>
      <c r="K34" s="8">
        <f>INDEX([1]Pivot1!J:J,MATCH([1]Tab_1!$E34,[1]Pivot1!$B:$B,0))</f>
        <v>20.084834999999998</v>
      </c>
      <c r="L34" s="8">
        <f>INDEX([1]Pivot1!K:K,MATCH([1]Tab_1!$E34,[1]Pivot1!$B:$B,0))</f>
        <v>11.474406</v>
      </c>
      <c r="M34" s="8">
        <f>INDEX([1]Pivot1!L:L,MATCH([1]Tab_1!$E34,[1]Pivot1!$B:$B,0))</f>
        <v>9.315391</v>
      </c>
      <c r="N34" s="8">
        <f>INDEX([1]Pivot1!M:M,MATCH([1]Tab_1!$E34,[1]Pivot1!$B:$B,0))</f>
        <v>11.684860499999999</v>
      </c>
      <c r="O34" s="8">
        <f>INDEX([1]Pivot1!N:N,MATCH([1]Tab_1!$E34,[1]Pivot1!$B:$B,0))</f>
        <v>9.093980000000002</v>
      </c>
      <c r="P34" s="8">
        <f>INDEX([1]Pivot1!O:O,MATCH([1]Tab_1!$E34,[1]Pivot1!$B:$B,0))</f>
        <v>3.4053500000000003</v>
      </c>
      <c r="Q34" s="8">
        <f>INDEX([1]Pivot1!P:P,MATCH([1]Tab_1!$E34,[1]Pivot1!$B:$B,0))</f>
        <v>0.11559999999999999</v>
      </c>
      <c r="R34" s="8">
        <f>INDEX([1]Pivot1!Q:Q,MATCH([1]Tab_1!$E34,[1]Pivot1!$B:$B,0))</f>
        <v>0</v>
      </c>
      <c r="S34" s="8">
        <v>0</v>
      </c>
    </row>
    <row r="35" spans="1:19" x14ac:dyDescent="0.2">
      <c r="A35" s="7" t="s">
        <v>96</v>
      </c>
      <c r="B35" s="7" t="s">
        <v>97</v>
      </c>
      <c r="C35" s="7" t="s">
        <v>98</v>
      </c>
      <c r="D35" s="7" t="s">
        <v>99</v>
      </c>
      <c r="E35" s="8">
        <f>INDEX([1]Pivot1!D:D,MATCH([1]Tab_1!$E35,[1]Pivot1!$B:$B,0))</f>
        <v>0.111785782</v>
      </c>
      <c r="F35" s="8">
        <f>INDEX([1]Pivot1!E:E,MATCH([1]Tab_1!$E35,[1]Pivot1!$B:$B,0))</f>
        <v>0.11085979999999999</v>
      </c>
      <c r="G35" s="8">
        <f>INDEX([1]Pivot1!F:F,MATCH([1]Tab_1!$E35,[1]Pivot1!$B:$B,0))</f>
        <v>0.17339326399999999</v>
      </c>
      <c r="H35" s="8">
        <f>INDEX([1]Pivot1!G:G,MATCH([1]Tab_1!$E35,[1]Pivot1!$B:$B,0))</f>
        <v>0.38080653400000003</v>
      </c>
      <c r="I35" s="8">
        <f>INDEX([1]Pivot1!H:H,MATCH([1]Tab_1!$E35,[1]Pivot1!$B:$B,0))</f>
        <v>0.70632810400000001</v>
      </c>
      <c r="J35" s="8">
        <f>INDEX([1]Pivot1!I:I,MATCH([1]Tab_1!$E35,[1]Pivot1!$B:$B,0))</f>
        <v>0.40505671399999998</v>
      </c>
      <c r="K35" s="8">
        <f>INDEX([1]Pivot1!J:J,MATCH([1]Tab_1!$E35,[1]Pivot1!$B:$B,0))</f>
        <v>0.39937955800000002</v>
      </c>
      <c r="L35" s="8">
        <f>INDEX([1]Pivot1!K:K,MATCH([1]Tab_1!$E35,[1]Pivot1!$B:$B,0))</f>
        <v>0.59372831999999998</v>
      </c>
      <c r="M35" s="8">
        <f>INDEX([1]Pivot1!L:L,MATCH([1]Tab_1!$E35,[1]Pivot1!$B:$B,0))</f>
        <v>1.673434329</v>
      </c>
      <c r="N35" s="8">
        <f>INDEX([1]Pivot1!M:M,MATCH([1]Tab_1!$E35,[1]Pivot1!$B:$B,0))</f>
        <v>4.4758200989999999</v>
      </c>
      <c r="O35" s="8">
        <f>INDEX([1]Pivot1!N:N,MATCH([1]Tab_1!$E35,[1]Pivot1!$B:$B,0))</f>
        <v>6.2943473660000002</v>
      </c>
      <c r="P35" s="8">
        <f>INDEX([1]Pivot1!O:O,MATCH([1]Tab_1!$E35,[1]Pivot1!$B:$B,0))</f>
        <v>12.662094717800001</v>
      </c>
      <c r="Q35" s="8">
        <f>INDEX([1]Pivot1!P:P,MATCH([1]Tab_1!$E35,[1]Pivot1!$B:$B,0))</f>
        <v>6.6192349135000006</v>
      </c>
      <c r="R35" s="8">
        <f>INDEX([1]Pivot1!Q:Q,MATCH([1]Tab_1!$E35,[1]Pivot1!$B:$B,0))</f>
        <v>6.3583026862000001</v>
      </c>
      <c r="S35" s="8">
        <v>6.3583026862000001</v>
      </c>
    </row>
    <row r="36" spans="1:19" x14ac:dyDescent="0.2">
      <c r="A36" s="7" t="s">
        <v>100</v>
      </c>
      <c r="B36" s="7" t="s">
        <v>101</v>
      </c>
      <c r="C36" s="7" t="s">
        <v>102</v>
      </c>
      <c r="D36" s="7" t="s">
        <v>103</v>
      </c>
      <c r="E36" s="8">
        <v>0</v>
      </c>
      <c r="F36" s="8">
        <v>0</v>
      </c>
      <c r="G36" s="8">
        <v>0</v>
      </c>
      <c r="H36" s="8">
        <v>0</v>
      </c>
      <c r="I36" s="8">
        <v>0</v>
      </c>
      <c r="J36" s="8">
        <v>0</v>
      </c>
      <c r="K36" s="8">
        <v>0</v>
      </c>
      <c r="L36" s="8">
        <v>0</v>
      </c>
      <c r="M36" s="8">
        <v>0</v>
      </c>
      <c r="N36" s="8">
        <v>0</v>
      </c>
      <c r="O36" s="8">
        <v>0</v>
      </c>
      <c r="P36" s="8">
        <v>0</v>
      </c>
      <c r="Q36" s="8">
        <v>0</v>
      </c>
      <c r="R36" s="8">
        <v>0</v>
      </c>
      <c r="S36" s="8">
        <v>0</v>
      </c>
    </row>
    <row r="37" spans="1:19" ht="15" thickBot="1" x14ac:dyDescent="0.25">
      <c r="A37" s="9" t="s">
        <v>104</v>
      </c>
      <c r="B37" s="9" t="s">
        <v>105</v>
      </c>
      <c r="C37" s="9" t="s">
        <v>106</v>
      </c>
      <c r="D37" s="9" t="s">
        <v>107</v>
      </c>
      <c r="E37" s="8">
        <f>INDEX([1]Pivot1!D:D,MATCH([1]Tab_1!$E37,[1]Pivot1!$B:$B,0))</f>
        <v>241.01532789999996</v>
      </c>
      <c r="F37" s="8">
        <f>INDEX([1]Pivot1!E:E,MATCH([1]Tab_1!$E37,[1]Pivot1!$B:$B,0))</f>
        <v>172.84244489999998</v>
      </c>
      <c r="G37" s="8">
        <f>INDEX([1]Pivot1!F:F,MATCH([1]Tab_1!$E37,[1]Pivot1!$B:$B,0))</f>
        <v>220.52556452999997</v>
      </c>
      <c r="H37" s="8">
        <f>INDEX([1]Pivot1!G:G,MATCH([1]Tab_1!$E37,[1]Pivot1!$B:$B,0))</f>
        <v>257.62837510000003</v>
      </c>
      <c r="I37" s="8">
        <f>INDEX([1]Pivot1!H:H,MATCH([1]Tab_1!$E37,[1]Pivot1!$B:$B,0))</f>
        <v>256.00065567500002</v>
      </c>
      <c r="J37" s="8">
        <f>INDEX([1]Pivot1!I:I,MATCH([1]Tab_1!$E37,[1]Pivot1!$B:$B,0))</f>
        <v>260.27175058999995</v>
      </c>
      <c r="K37" s="8">
        <f>INDEX([1]Pivot1!J:J,MATCH([1]Tab_1!$E37,[1]Pivot1!$B:$B,0))</f>
        <v>188.80066556000003</v>
      </c>
      <c r="L37" s="8">
        <f>INDEX([1]Pivot1!K:K,MATCH([1]Tab_1!$E37,[1]Pivot1!$B:$B,0))</f>
        <v>251.89426478500002</v>
      </c>
      <c r="M37" s="8">
        <f>INDEX([1]Pivot1!L:L,MATCH([1]Tab_1!$E37,[1]Pivot1!$B:$B,0))</f>
        <v>235.33152137999994</v>
      </c>
      <c r="N37" s="8">
        <f>INDEX([1]Pivot1!M:M,MATCH([1]Tab_1!$E37,[1]Pivot1!$B:$B,0))</f>
        <v>210.86525790999994</v>
      </c>
      <c r="O37" s="8">
        <f>INDEX([1]Pivot1!N:N,MATCH([1]Tab_1!$E37,[1]Pivot1!$B:$B,0))</f>
        <v>279.30971527999992</v>
      </c>
      <c r="P37" s="8">
        <f>INDEX([1]Pivot1!O:O,MATCH([1]Tab_1!$E37,[1]Pivot1!$B:$B,0))</f>
        <v>247.98276511999993</v>
      </c>
      <c r="Q37" s="8">
        <f>INDEX([1]Pivot1!P:P,MATCH([1]Tab_1!$E37,[1]Pivot1!$B:$B,0))</f>
        <v>408.96629839999997</v>
      </c>
      <c r="R37" s="8">
        <f>INDEX([1]Pivot1!Q:Q,MATCH([1]Tab_1!$E37,[1]Pivot1!$B:$B,0))</f>
        <v>478.96895765499994</v>
      </c>
      <c r="S37" s="8">
        <v>478.96895765499994</v>
      </c>
    </row>
    <row r="38" spans="1:19" ht="15" thickBot="1" x14ac:dyDescent="0.25">
      <c r="A38" s="5" t="s">
        <v>108</v>
      </c>
      <c r="B38" s="5" t="s">
        <v>109</v>
      </c>
      <c r="C38" s="5" t="s">
        <v>110</v>
      </c>
      <c r="D38" s="5" t="s">
        <v>111</v>
      </c>
      <c r="E38" s="10">
        <f>SUM(E39)</f>
        <v>34.626312399999996</v>
      </c>
      <c r="F38" s="10">
        <f t="shared" ref="F38:R38" si="3">SUM(F39)</f>
        <v>38.414293200000003</v>
      </c>
      <c r="G38" s="10">
        <f t="shared" si="3"/>
        <v>37.758827400000001</v>
      </c>
      <c r="H38" s="10">
        <f t="shared" si="3"/>
        <v>33.917799000000002</v>
      </c>
      <c r="I38" s="10">
        <f t="shared" si="3"/>
        <v>56.014320840000003</v>
      </c>
      <c r="J38" s="10">
        <f t="shared" si="3"/>
        <v>55.888110100000006</v>
      </c>
      <c r="K38" s="10">
        <f t="shared" si="3"/>
        <v>46.833179435000005</v>
      </c>
      <c r="L38" s="10">
        <f t="shared" si="3"/>
        <v>41.862273469999998</v>
      </c>
      <c r="M38" s="10">
        <f t="shared" si="3"/>
        <v>29.819215589999999</v>
      </c>
      <c r="N38" s="10">
        <f t="shared" si="3"/>
        <v>29.16827056</v>
      </c>
      <c r="O38" s="10">
        <f t="shared" si="3"/>
        <v>20.99449778</v>
      </c>
      <c r="P38" s="10">
        <f t="shared" si="3"/>
        <v>23.387403219999996</v>
      </c>
      <c r="Q38" s="10">
        <f t="shared" si="3"/>
        <v>21.951603340000005</v>
      </c>
      <c r="R38" s="10">
        <f t="shared" si="3"/>
        <v>20.097748300000003</v>
      </c>
      <c r="S38" s="10">
        <v>20.097748300000003</v>
      </c>
    </row>
    <row r="39" spans="1:19" ht="15" thickBot="1" x14ac:dyDescent="0.25">
      <c r="A39" s="9" t="s">
        <v>108</v>
      </c>
      <c r="B39" s="9" t="s">
        <v>109</v>
      </c>
      <c r="C39" s="9" t="s">
        <v>110</v>
      </c>
      <c r="D39" s="9" t="s">
        <v>112</v>
      </c>
      <c r="E39" s="8">
        <f>INDEX([1]Pivot1!D:D,MATCH([1]Tab_1!$E39,[1]Pivot1!$B:$B,0))</f>
        <v>34.626312399999996</v>
      </c>
      <c r="F39" s="8">
        <f>INDEX([1]Pivot1!E:E,MATCH([1]Tab_1!$E39,[1]Pivot1!$B:$B,0))</f>
        <v>38.414293200000003</v>
      </c>
      <c r="G39" s="8">
        <f>INDEX([1]Pivot1!F:F,MATCH([1]Tab_1!$E39,[1]Pivot1!$B:$B,0))</f>
        <v>37.758827400000001</v>
      </c>
      <c r="H39" s="8">
        <f>INDEX([1]Pivot1!G:G,MATCH([1]Tab_1!$E39,[1]Pivot1!$B:$B,0))</f>
        <v>33.917799000000002</v>
      </c>
      <c r="I39" s="8">
        <f>INDEX([1]Pivot1!H:H,MATCH([1]Tab_1!$E39,[1]Pivot1!$B:$B,0))</f>
        <v>56.014320840000003</v>
      </c>
      <c r="J39" s="8">
        <f>INDEX([1]Pivot1!I:I,MATCH([1]Tab_1!$E39,[1]Pivot1!$B:$B,0))</f>
        <v>55.888110100000006</v>
      </c>
      <c r="K39" s="8">
        <f>INDEX([1]Pivot1!J:J,MATCH([1]Tab_1!$E39,[1]Pivot1!$B:$B,0))</f>
        <v>46.833179435000005</v>
      </c>
      <c r="L39" s="8">
        <f>INDEX([1]Pivot1!K:K,MATCH([1]Tab_1!$E39,[1]Pivot1!$B:$B,0))</f>
        <v>41.862273469999998</v>
      </c>
      <c r="M39" s="8">
        <f>INDEX([1]Pivot1!L:L,MATCH([1]Tab_1!$E39,[1]Pivot1!$B:$B,0))</f>
        <v>29.819215589999999</v>
      </c>
      <c r="N39" s="8">
        <f>INDEX([1]Pivot1!M:M,MATCH([1]Tab_1!$E39,[1]Pivot1!$B:$B,0))</f>
        <v>29.16827056</v>
      </c>
      <c r="O39" s="8">
        <f>INDEX([1]Pivot1!N:N,MATCH([1]Tab_1!$E39,[1]Pivot1!$B:$B,0))</f>
        <v>20.99449778</v>
      </c>
      <c r="P39" s="8">
        <f>INDEX([1]Pivot1!O:O,MATCH([1]Tab_1!$E39,[1]Pivot1!$B:$B,0))</f>
        <v>23.387403219999996</v>
      </c>
      <c r="Q39" s="8">
        <f>INDEX([1]Pivot1!P:P,MATCH([1]Tab_1!$E39,[1]Pivot1!$B:$B,0))</f>
        <v>21.951603340000005</v>
      </c>
      <c r="R39" s="8">
        <f>INDEX([1]Pivot1!Q:Q,MATCH([1]Tab_1!$E39,[1]Pivot1!$B:$B,0))</f>
        <v>20.097748300000003</v>
      </c>
      <c r="S39" s="8">
        <v>20.097748300000003</v>
      </c>
    </row>
    <row r="40" spans="1:19" ht="15" thickBot="1" x14ac:dyDescent="0.25">
      <c r="A40" s="5" t="s">
        <v>113</v>
      </c>
      <c r="B40" s="5" t="s">
        <v>114</v>
      </c>
      <c r="C40" s="5" t="s">
        <v>115</v>
      </c>
      <c r="D40" s="5" t="s">
        <v>116</v>
      </c>
      <c r="E40" s="10">
        <f>SUM(E41:E43)</f>
        <v>48.140404099999998</v>
      </c>
      <c r="F40" s="10">
        <f t="shared" ref="F40:R40" si="4">SUM(F41:F43)</f>
        <v>38.297972899999998</v>
      </c>
      <c r="G40" s="10">
        <f t="shared" si="4"/>
        <v>32.966245499999999</v>
      </c>
      <c r="H40" s="10">
        <f t="shared" si="4"/>
        <v>36.355323499999997</v>
      </c>
      <c r="I40" s="10">
        <f t="shared" si="4"/>
        <v>52.479181680000003</v>
      </c>
      <c r="J40" s="10">
        <f t="shared" si="4"/>
        <v>31.933996485000002</v>
      </c>
      <c r="K40" s="10">
        <f t="shared" si="4"/>
        <v>35.704070625</v>
      </c>
      <c r="L40" s="10">
        <f t="shared" si="4"/>
        <v>28.742956790000004</v>
      </c>
      <c r="M40" s="10">
        <f t="shared" si="4"/>
        <v>30.011850180000003</v>
      </c>
      <c r="N40" s="10">
        <f t="shared" si="4"/>
        <v>37.036880180000004</v>
      </c>
      <c r="O40" s="10">
        <f t="shared" si="4"/>
        <v>33.144865899999999</v>
      </c>
      <c r="P40" s="10">
        <f t="shared" si="4"/>
        <v>33.295813649999999</v>
      </c>
      <c r="Q40" s="10">
        <f t="shared" si="4"/>
        <v>35.984489937499994</v>
      </c>
      <c r="R40" s="10">
        <f t="shared" si="4"/>
        <v>30.766411087499996</v>
      </c>
      <c r="S40" s="10">
        <v>30.766411087499996</v>
      </c>
    </row>
    <row r="41" spans="1:19" x14ac:dyDescent="0.2">
      <c r="A41" s="7" t="s">
        <v>117</v>
      </c>
      <c r="B41" s="7" t="s">
        <v>118</v>
      </c>
      <c r="C41" s="7" t="s">
        <v>119</v>
      </c>
      <c r="D41" s="7" t="s">
        <v>120</v>
      </c>
      <c r="E41" s="8">
        <f>INDEX([1]Pivot1!D:D,MATCH([1]Tab_1!$E41,[1]Pivot1!$B:$B,0))</f>
        <v>48.031154099999995</v>
      </c>
      <c r="F41" s="8">
        <f>INDEX([1]Pivot1!E:E,MATCH([1]Tab_1!$E41,[1]Pivot1!$B:$B,0))</f>
        <v>38.179222899999999</v>
      </c>
      <c r="G41" s="8">
        <f>INDEX([1]Pivot1!F:F,MATCH([1]Tab_1!$E41,[1]Pivot1!$B:$B,0))</f>
        <v>32.785745499999997</v>
      </c>
      <c r="H41" s="8">
        <f>INDEX([1]Pivot1!G:G,MATCH([1]Tab_1!$E41,[1]Pivot1!$B:$B,0))</f>
        <v>36.0180735</v>
      </c>
      <c r="I41" s="8">
        <f>INDEX([1]Pivot1!H:H,MATCH([1]Tab_1!$E41,[1]Pivot1!$B:$B,0))</f>
        <v>52.274931680000002</v>
      </c>
      <c r="J41" s="8">
        <f>INDEX([1]Pivot1!I:I,MATCH([1]Tab_1!$E41,[1]Pivot1!$B:$B,0))</f>
        <v>31.710746485000001</v>
      </c>
      <c r="K41" s="8">
        <f>INDEX([1]Pivot1!J:J,MATCH([1]Tab_1!$E41,[1]Pivot1!$B:$B,0))</f>
        <v>35.442820625000003</v>
      </c>
      <c r="L41" s="8">
        <f>INDEX([1]Pivot1!K:K,MATCH([1]Tab_1!$E41,[1]Pivot1!$B:$B,0))</f>
        <v>28.581456790000004</v>
      </c>
      <c r="M41" s="8">
        <f>INDEX([1]Pivot1!L:L,MATCH([1]Tab_1!$E41,[1]Pivot1!$B:$B,0))</f>
        <v>29.921600180000002</v>
      </c>
      <c r="N41" s="8">
        <f>INDEX([1]Pivot1!M:M,MATCH([1]Tab_1!$E41,[1]Pivot1!$B:$B,0))</f>
        <v>37.036880180000004</v>
      </c>
      <c r="O41" s="8">
        <f>INDEX([1]Pivot1!N:N,MATCH([1]Tab_1!$E41,[1]Pivot1!$B:$B,0))</f>
        <v>33.144865899999999</v>
      </c>
      <c r="P41" s="8">
        <f>INDEX([1]Pivot1!O:O,MATCH([1]Tab_1!$E41,[1]Pivot1!$B:$B,0))</f>
        <v>33.295813649999999</v>
      </c>
      <c r="Q41" s="8">
        <f>INDEX([1]Pivot1!P:P,MATCH([1]Tab_1!$E41,[1]Pivot1!$B:$B,0))</f>
        <v>35.984489937499994</v>
      </c>
      <c r="R41" s="8">
        <f>INDEX([1]Pivot1!Q:Q,MATCH([1]Tab_1!$E41,[1]Pivot1!$B:$B,0))</f>
        <v>30.766411087499996</v>
      </c>
      <c r="S41" s="8">
        <v>30.766411087499996</v>
      </c>
    </row>
    <row r="42" spans="1:19" x14ac:dyDescent="0.2">
      <c r="A42" s="7" t="s">
        <v>121</v>
      </c>
      <c r="B42" s="7" t="s">
        <v>122</v>
      </c>
      <c r="C42" s="7" t="s">
        <v>123</v>
      </c>
      <c r="D42" s="7" t="s">
        <v>124</v>
      </c>
      <c r="E42" s="8">
        <f>INDEX([1]Pivot1!D:D,MATCH([1]Tab_1!$E42,[1]Pivot1!$B:$B,0))</f>
        <v>0.10925</v>
      </c>
      <c r="F42" s="8">
        <f>INDEX([1]Pivot1!E:E,MATCH([1]Tab_1!$E42,[1]Pivot1!$B:$B,0))</f>
        <v>0.11874999999999999</v>
      </c>
      <c r="G42" s="8">
        <f>INDEX([1]Pivot1!F:F,MATCH([1]Tab_1!$E42,[1]Pivot1!$B:$B,0))</f>
        <v>0.18049999999999999</v>
      </c>
      <c r="H42" s="8">
        <f>INDEX([1]Pivot1!G:G,MATCH([1]Tab_1!$E42,[1]Pivot1!$B:$B,0))</f>
        <v>0.33724999999999999</v>
      </c>
      <c r="I42" s="8">
        <f>INDEX([1]Pivot1!H:H,MATCH([1]Tab_1!$E42,[1]Pivot1!$B:$B,0))</f>
        <v>0.20424999999999999</v>
      </c>
      <c r="J42" s="8">
        <f>INDEX([1]Pivot1!I:I,MATCH([1]Tab_1!$E42,[1]Pivot1!$B:$B,0))</f>
        <v>0.22325</v>
      </c>
      <c r="K42" s="8">
        <f>INDEX([1]Pivot1!J:J,MATCH([1]Tab_1!$E42,[1]Pivot1!$B:$B,0))</f>
        <v>0.26124999999999998</v>
      </c>
      <c r="L42" s="8">
        <f>INDEX([1]Pivot1!K:K,MATCH([1]Tab_1!$E42,[1]Pivot1!$B:$B,0))</f>
        <v>0.1615</v>
      </c>
      <c r="M42" s="8">
        <f>INDEX([1]Pivot1!L:L,MATCH([1]Tab_1!$E42,[1]Pivot1!$B:$B,0))</f>
        <v>9.0249999999999997E-2</v>
      </c>
      <c r="N42" s="8">
        <f>INDEX([1]Pivot1!M:M,MATCH([1]Tab_1!$E42,[1]Pivot1!$B:$B,0))</f>
        <v>0</v>
      </c>
      <c r="O42" s="8">
        <f>INDEX([1]Pivot1!N:N,MATCH([1]Tab_1!$E42,[1]Pivot1!$B:$B,0))</f>
        <v>0</v>
      </c>
      <c r="P42" s="8">
        <f>INDEX([1]Pivot1!O:O,MATCH([1]Tab_1!$E42,[1]Pivot1!$B:$B,0))</f>
        <v>0</v>
      </c>
      <c r="Q42" s="8">
        <f>INDEX([1]Pivot1!P:P,MATCH([1]Tab_1!$E42,[1]Pivot1!$B:$B,0))</f>
        <v>0</v>
      </c>
      <c r="R42" s="8">
        <f>INDEX([1]Pivot1!Q:Q,MATCH([1]Tab_1!$E42,[1]Pivot1!$B:$B,0))</f>
        <v>0</v>
      </c>
      <c r="S42" s="8">
        <v>0</v>
      </c>
    </row>
    <row r="43" spans="1:19" ht="15" thickBot="1" x14ac:dyDescent="0.25">
      <c r="A43" s="9" t="s">
        <v>125</v>
      </c>
      <c r="B43" s="9" t="s">
        <v>126</v>
      </c>
      <c r="C43" s="9" t="s">
        <v>127</v>
      </c>
      <c r="D43" s="9" t="s">
        <v>128</v>
      </c>
      <c r="E43" s="29">
        <v>0</v>
      </c>
      <c r="F43" s="29">
        <v>0</v>
      </c>
      <c r="G43" s="29">
        <v>0</v>
      </c>
      <c r="H43" s="29">
        <v>0</v>
      </c>
      <c r="I43" s="29">
        <v>0</v>
      </c>
      <c r="J43" s="29">
        <v>0</v>
      </c>
      <c r="K43" s="29">
        <v>0</v>
      </c>
      <c r="L43" s="29">
        <v>0</v>
      </c>
      <c r="M43" s="29">
        <v>0</v>
      </c>
      <c r="N43" s="29">
        <v>0</v>
      </c>
      <c r="O43" s="29">
        <v>0</v>
      </c>
      <c r="P43" s="29">
        <v>0</v>
      </c>
      <c r="Q43" s="29">
        <v>0</v>
      </c>
      <c r="R43" s="29">
        <v>0</v>
      </c>
      <c r="S43" s="29">
        <v>0</v>
      </c>
    </row>
    <row r="44" spans="1:19" ht="15" thickBot="1" x14ac:dyDescent="0.25">
      <c r="A44" s="5" t="s">
        <v>129</v>
      </c>
      <c r="B44" s="5" t="s">
        <v>130</v>
      </c>
      <c r="C44" s="5" t="s">
        <v>131</v>
      </c>
      <c r="D44" s="5" t="s">
        <v>132</v>
      </c>
      <c r="E44" s="6">
        <f>SUM(E46:E49)</f>
        <v>124.49447311499989</v>
      </c>
      <c r="F44" s="6">
        <f t="shared" ref="F44:R44" si="5">SUM(F46:F49)</f>
        <v>120.98693517999989</v>
      </c>
      <c r="G44" s="6">
        <f t="shared" si="5"/>
        <v>74.488543678000013</v>
      </c>
      <c r="H44" s="6">
        <f t="shared" si="5"/>
        <v>68.040973534999964</v>
      </c>
      <c r="I44" s="6">
        <f t="shared" si="5"/>
        <v>86.707450231000109</v>
      </c>
      <c r="J44" s="6">
        <f t="shared" si="5"/>
        <v>83.994176105999856</v>
      </c>
      <c r="K44" s="6">
        <f t="shared" si="5"/>
        <v>177.969840119</v>
      </c>
      <c r="L44" s="6">
        <f t="shared" si="5"/>
        <v>179.20501432000003</v>
      </c>
      <c r="M44" s="6">
        <f t="shared" si="5"/>
        <v>117.50688674</v>
      </c>
      <c r="N44" s="6">
        <f t="shared" si="5"/>
        <v>110.49849949999999</v>
      </c>
      <c r="O44" s="6">
        <f t="shared" si="5"/>
        <v>110.437592575</v>
      </c>
      <c r="P44" s="6">
        <f t="shared" si="5"/>
        <v>92.259002699000007</v>
      </c>
      <c r="Q44" s="6">
        <f t="shared" si="5"/>
        <v>102.14089603449999</v>
      </c>
      <c r="R44" s="6">
        <f t="shared" si="5"/>
        <v>102.00898263100001</v>
      </c>
      <c r="S44" s="6">
        <v>102.00898263100001</v>
      </c>
    </row>
    <row r="45" spans="1:19" x14ac:dyDescent="0.2">
      <c r="A45" s="7" t="s">
        <v>133</v>
      </c>
      <c r="B45" s="7" t="s">
        <v>134</v>
      </c>
      <c r="C45" s="7" t="s">
        <v>135</v>
      </c>
      <c r="D45" s="7" t="s">
        <v>136</v>
      </c>
      <c r="E45" s="8">
        <f>INDEX([1]Pivot1!D:D,MATCH([1]Tab_1!$E45,[1]Pivot1!$B:$B,0))</f>
        <v>22.28565</v>
      </c>
      <c r="F45" s="8">
        <f>INDEX([1]Pivot1!E:E,MATCH([1]Tab_1!$E45,[1]Pivot1!$B:$B,0))</f>
        <v>18.873930000000001</v>
      </c>
      <c r="G45" s="8">
        <f>INDEX([1]Pivot1!F:F,MATCH([1]Tab_1!$E45,[1]Pivot1!$B:$B,0))</f>
        <v>16.469322600000041</v>
      </c>
      <c r="H45" s="8">
        <f>INDEX([1]Pivot1!G:G,MATCH([1]Tab_1!$E45,[1]Pivot1!$B:$B,0))</f>
        <v>7.0924059999999702</v>
      </c>
      <c r="I45" s="8">
        <f>INDEX([1]Pivot1!H:H,MATCH([1]Tab_1!$E45,[1]Pivot1!$B:$B,0))</f>
        <v>5.3010000000000002</v>
      </c>
      <c r="J45" s="8">
        <f>INDEX([1]Pivot1!I:I,MATCH([1]Tab_1!$E45,[1]Pivot1!$B:$B,0))</f>
        <v>3.1560000000000001</v>
      </c>
      <c r="K45" s="8">
        <f>INDEX([1]Pivot1!J:J,MATCH([1]Tab_1!$E45,[1]Pivot1!$B:$B,0))</f>
        <v>2.0139999999999998</v>
      </c>
      <c r="L45" s="8">
        <f>INDEX([1]Pivot1!K:K,MATCH([1]Tab_1!$E45,[1]Pivot1!$B:$B,0))</f>
        <v>3.0760000000000001</v>
      </c>
      <c r="M45" s="8">
        <f>INDEX([1]Pivot1!L:L,MATCH([1]Tab_1!$E45,[1]Pivot1!$B:$B,0))</f>
        <v>5.899</v>
      </c>
      <c r="N45" s="8">
        <f>INDEX([1]Pivot1!M:M,MATCH([1]Tab_1!$E45,[1]Pivot1!$B:$B,0))</f>
        <v>7.24</v>
      </c>
      <c r="O45" s="8">
        <f>INDEX([1]Pivot1!N:N,MATCH([1]Tab_1!$E45,[1]Pivot1!$B:$B,0))</f>
        <v>0</v>
      </c>
      <c r="P45" s="8">
        <f>INDEX([1]Pivot1!O:O,MATCH([1]Tab_1!$E45,[1]Pivot1!$B:$B,0))</f>
        <v>0</v>
      </c>
      <c r="Q45" s="8">
        <f>INDEX([1]Pivot1!P:P,MATCH([1]Tab_1!$E45,[1]Pivot1!$B:$B,0))</f>
        <v>0</v>
      </c>
      <c r="R45" s="8">
        <f>INDEX([1]Pivot1!Q:Q,MATCH([1]Tab_1!$E45,[1]Pivot1!$B:$B,0))</f>
        <v>0</v>
      </c>
      <c r="S45" s="8">
        <v>0</v>
      </c>
    </row>
    <row r="46" spans="1:19" x14ac:dyDescent="0.2">
      <c r="A46" s="7" t="s">
        <v>137</v>
      </c>
      <c r="B46" s="7" t="s">
        <v>138</v>
      </c>
      <c r="C46" s="7" t="s">
        <v>139</v>
      </c>
      <c r="D46" s="7" t="s">
        <v>140</v>
      </c>
      <c r="E46" s="8">
        <f>INDEX([1]Pivot1!D:D,MATCH([1]Tab_1!$E46,[1]Pivot1!$B:$B,0))</f>
        <v>30.847384449999897</v>
      </c>
      <c r="F46" s="8">
        <f>INDEX([1]Pivot1!E:E,MATCH([1]Tab_1!$E46,[1]Pivot1!$B:$B,0))</f>
        <v>32.155849099999898</v>
      </c>
      <c r="G46" s="8">
        <f>INDEX([1]Pivot1!F:F,MATCH([1]Tab_1!$E46,[1]Pivot1!$B:$B,0))</f>
        <v>42.009771500000006</v>
      </c>
      <c r="H46" s="8">
        <f>INDEX([1]Pivot1!G:G,MATCH([1]Tab_1!$E46,[1]Pivot1!$B:$B,0))</f>
        <v>29.791720299999959</v>
      </c>
      <c r="I46" s="8">
        <f>INDEX([1]Pivot1!H:H,MATCH([1]Tab_1!$E46,[1]Pivot1!$B:$B,0))</f>
        <v>35.880011836000108</v>
      </c>
      <c r="J46" s="8">
        <f>INDEX([1]Pivot1!I:I,MATCH([1]Tab_1!$E46,[1]Pivot1!$B:$B,0))</f>
        <v>37.284889795999867</v>
      </c>
      <c r="K46" s="8">
        <f>INDEX([1]Pivot1!J:J,MATCH([1]Tab_1!$E46,[1]Pivot1!$B:$B,0))</f>
        <v>50.574242800000007</v>
      </c>
      <c r="L46" s="8">
        <f>INDEX([1]Pivot1!K:K,MATCH([1]Tab_1!$E46,[1]Pivot1!$B:$B,0))</f>
        <v>53.365765500000002</v>
      </c>
      <c r="M46" s="8">
        <f>INDEX([1]Pivot1!L:L,MATCH([1]Tab_1!$E46,[1]Pivot1!$B:$B,0))</f>
        <v>56.535557225000005</v>
      </c>
      <c r="N46" s="8">
        <f>INDEX([1]Pivot1!M:M,MATCH([1]Tab_1!$E46,[1]Pivot1!$B:$B,0))</f>
        <v>53.280339959999999</v>
      </c>
      <c r="O46" s="8">
        <f>INDEX([1]Pivot1!N:N,MATCH([1]Tab_1!$E46,[1]Pivot1!$B:$B,0))</f>
        <v>48.444114839999997</v>
      </c>
      <c r="P46" s="8">
        <f>INDEX([1]Pivot1!O:O,MATCH([1]Tab_1!$E46,[1]Pivot1!$B:$B,0))</f>
        <v>41.093123349999999</v>
      </c>
      <c r="Q46" s="8">
        <f>INDEX([1]Pivot1!P:P,MATCH([1]Tab_1!$E46,[1]Pivot1!$B:$B,0))</f>
        <v>46.152526857499993</v>
      </c>
      <c r="R46" s="8">
        <f>INDEX([1]Pivot1!Q:Q,MATCH([1]Tab_1!$E46,[1]Pivot1!$B:$B,0))</f>
        <v>48.836263950000003</v>
      </c>
      <c r="S46" s="8">
        <v>48.836263950000003</v>
      </c>
    </row>
    <row r="47" spans="1:19" x14ac:dyDescent="0.2">
      <c r="A47" s="7" t="s">
        <v>141</v>
      </c>
      <c r="B47" s="7" t="s">
        <v>142</v>
      </c>
      <c r="C47" s="7" t="s">
        <v>143</v>
      </c>
      <c r="D47" s="7" t="s">
        <v>144</v>
      </c>
      <c r="E47" s="8">
        <f>INDEX([1]Pivot1!D:D,MATCH([1]Tab_1!$E47,[1]Pivot1!$B:$B,0))</f>
        <v>10.537800000000001</v>
      </c>
      <c r="F47" s="8">
        <f>INDEX([1]Pivot1!E:E,MATCH([1]Tab_1!$E47,[1]Pivot1!$B:$B,0))</f>
        <v>64.9739</v>
      </c>
      <c r="G47" s="8">
        <f>INDEX([1]Pivot1!F:F,MATCH([1]Tab_1!$E47,[1]Pivot1!$B:$B,0))</f>
        <v>10.2097</v>
      </c>
      <c r="H47" s="8">
        <f>INDEX([1]Pivot1!G:G,MATCH([1]Tab_1!$E47,[1]Pivot1!$B:$B,0))</f>
        <v>10.1325</v>
      </c>
      <c r="I47" s="8">
        <f>INDEX([1]Pivot1!H:H,MATCH([1]Tab_1!$E47,[1]Pivot1!$B:$B,0))</f>
        <v>9.8816000000000006</v>
      </c>
      <c r="J47" s="8">
        <f>INDEX([1]Pivot1!I:I,MATCH([1]Tab_1!$E47,[1]Pivot1!$B:$B,0))</f>
        <v>5.5004999999999997</v>
      </c>
      <c r="K47" s="8">
        <f>INDEX([1]Pivot1!J:J,MATCH([1]Tab_1!$E47,[1]Pivot1!$B:$B,0))</f>
        <v>6.1760000000000002</v>
      </c>
      <c r="L47" s="8">
        <f>INDEX([1]Pivot1!K:K,MATCH([1]Tab_1!$E47,[1]Pivot1!$B:$B,0))</f>
        <v>2.8563999999999998</v>
      </c>
      <c r="M47" s="8">
        <f>INDEX([1]Pivot1!L:L,MATCH([1]Tab_1!$E47,[1]Pivot1!$B:$B,0))</f>
        <v>2.2387999999999999</v>
      </c>
      <c r="N47" s="8">
        <f>INDEX([1]Pivot1!M:M,MATCH([1]Tab_1!$E47,[1]Pivot1!$B:$B,0))</f>
        <v>3.2423999999999999</v>
      </c>
      <c r="O47" s="8">
        <f>INDEX([1]Pivot1!N:N,MATCH([1]Tab_1!$E47,[1]Pivot1!$B:$B,0))</f>
        <v>3.3388999999999998</v>
      </c>
      <c r="P47" s="8">
        <f>INDEX([1]Pivot1!O:O,MATCH([1]Tab_1!$E47,[1]Pivot1!$B:$B,0))</f>
        <v>10.1325</v>
      </c>
      <c r="Q47" s="8">
        <f>INDEX([1]Pivot1!P:P,MATCH([1]Tab_1!$E47,[1]Pivot1!$B:$B,0))</f>
        <v>4.9407999999999994</v>
      </c>
      <c r="R47" s="8">
        <f>INDEX([1]Pivot1!Q:Q,MATCH([1]Tab_1!$E47,[1]Pivot1!$B:$B,0))</f>
        <v>2.8178000000000001</v>
      </c>
      <c r="S47" s="8">
        <v>2.8178000000000001</v>
      </c>
    </row>
    <row r="48" spans="1:19" x14ac:dyDescent="0.2">
      <c r="A48" s="7" t="s">
        <v>145</v>
      </c>
      <c r="B48" s="7" t="s">
        <v>146</v>
      </c>
      <c r="C48" s="7" t="s">
        <v>147</v>
      </c>
      <c r="D48" s="7" t="s">
        <v>148</v>
      </c>
      <c r="E48" s="8">
        <f>INDEX([1]Pivot1!D:D,MATCH([1]Tab_1!$E48,[1]Pivot1!$B:$B,0))</f>
        <v>0.44746079999999999</v>
      </c>
      <c r="F48" s="8">
        <f>INDEX([1]Pivot1!E:E,MATCH([1]Tab_1!$E48,[1]Pivot1!$B:$B,0))</f>
        <v>0.53506635000000002</v>
      </c>
      <c r="G48" s="8">
        <f>INDEX([1]Pivot1!F:F,MATCH([1]Tab_1!$E48,[1]Pivot1!$B:$B,0))</f>
        <v>1.9221195</v>
      </c>
      <c r="H48" s="8">
        <f>INDEX([1]Pivot1!G:G,MATCH([1]Tab_1!$E48,[1]Pivot1!$B:$B,0))</f>
        <v>0.92552714999999997</v>
      </c>
      <c r="I48" s="8">
        <f>INDEX([1]Pivot1!H:H,MATCH([1]Tab_1!$E48,[1]Pivot1!$B:$B,0))</f>
        <v>0.42886800000000003</v>
      </c>
      <c r="J48" s="8">
        <f>INDEX([1]Pivot1!I:I,MATCH([1]Tab_1!$E48,[1]Pivot1!$B:$B,0))</f>
        <v>0.4719045</v>
      </c>
      <c r="K48" s="8">
        <f>INDEX([1]Pivot1!J:J,MATCH([1]Tab_1!$E48,[1]Pivot1!$B:$B,0))</f>
        <v>0.43830000000000002</v>
      </c>
      <c r="L48" s="8">
        <f>INDEX([1]Pivot1!K:K,MATCH([1]Tab_1!$E48,[1]Pivot1!$B:$B,0))</f>
        <v>0.431367</v>
      </c>
      <c r="M48" s="8">
        <f>INDEX([1]Pivot1!L:L,MATCH([1]Tab_1!$E48,[1]Pivot1!$B:$B,0))</f>
        <v>0.51149999999999995</v>
      </c>
      <c r="N48" s="8">
        <f>INDEX([1]Pivot1!M:M,MATCH([1]Tab_1!$E48,[1]Pivot1!$B:$B,0))</f>
        <v>0.43371689999999996</v>
      </c>
      <c r="O48" s="8">
        <f>INDEX([1]Pivot1!N:N,MATCH([1]Tab_1!$E48,[1]Pivot1!$B:$B,0))</f>
        <v>0.12048639999999999</v>
      </c>
      <c r="P48" s="8">
        <f>INDEX([1]Pivot1!O:O,MATCH([1]Tab_1!$E48,[1]Pivot1!$B:$B,0))</f>
        <v>0.61998529999999996</v>
      </c>
      <c r="Q48" s="8">
        <f>INDEX([1]Pivot1!P:P,MATCH([1]Tab_1!$E48,[1]Pivot1!$B:$B,0))</f>
        <v>0.30814049999999993</v>
      </c>
      <c r="R48" s="8">
        <f>INDEX([1]Pivot1!Q:Q,MATCH([1]Tab_1!$E48,[1]Pivot1!$B:$B,0))</f>
        <v>0</v>
      </c>
      <c r="S48" s="8">
        <v>0</v>
      </c>
    </row>
    <row r="49" spans="1:23" ht="15" thickBot="1" x14ac:dyDescent="0.25">
      <c r="A49" s="9" t="s">
        <v>149</v>
      </c>
      <c r="B49" s="9" t="s">
        <v>150</v>
      </c>
      <c r="C49" s="9" t="s">
        <v>151</v>
      </c>
      <c r="D49" s="9" t="s">
        <v>152</v>
      </c>
      <c r="E49" s="8">
        <f>INDEX([1]Pivot1!D:D,MATCH([1]Tab_1!$E49,[1]Pivot1!$B:$B,0))</f>
        <v>82.661827864999992</v>
      </c>
      <c r="F49" s="8">
        <f>INDEX([1]Pivot1!E:E,MATCH([1]Tab_1!$E49,[1]Pivot1!$B:$B,0))</f>
        <v>23.322119729999994</v>
      </c>
      <c r="G49" s="8">
        <f>INDEX([1]Pivot1!F:F,MATCH([1]Tab_1!$E49,[1]Pivot1!$B:$B,0))</f>
        <v>20.346952678000001</v>
      </c>
      <c r="H49" s="8">
        <f>INDEX([1]Pivot1!G:G,MATCH([1]Tab_1!$E49,[1]Pivot1!$B:$B,0))</f>
        <v>27.191226085000007</v>
      </c>
      <c r="I49" s="8">
        <f>INDEX([1]Pivot1!H:H,MATCH([1]Tab_1!$E49,[1]Pivot1!$B:$B,0))</f>
        <v>40.516970395000001</v>
      </c>
      <c r="J49" s="8">
        <f>INDEX([1]Pivot1!I:I,MATCH([1]Tab_1!$E49,[1]Pivot1!$B:$B,0))</f>
        <v>40.736881809999993</v>
      </c>
      <c r="K49" s="8">
        <f>INDEX([1]Pivot1!J:J,MATCH([1]Tab_1!$E49,[1]Pivot1!$B:$B,0))</f>
        <v>120.78129731899999</v>
      </c>
      <c r="L49" s="8">
        <f>INDEX([1]Pivot1!K:K,MATCH([1]Tab_1!$E49,[1]Pivot1!$B:$B,0))</f>
        <v>122.55148182000002</v>
      </c>
      <c r="M49" s="8">
        <f>INDEX([1]Pivot1!L:L,MATCH([1]Tab_1!$E49,[1]Pivot1!$B:$B,0))</f>
        <v>58.221029514999991</v>
      </c>
      <c r="N49" s="8">
        <f>INDEX([1]Pivot1!M:M,MATCH([1]Tab_1!$E49,[1]Pivot1!$B:$B,0))</f>
        <v>53.542042639999998</v>
      </c>
      <c r="O49" s="8">
        <f>INDEX([1]Pivot1!N:N,MATCH([1]Tab_1!$E49,[1]Pivot1!$B:$B,0))</f>
        <v>58.534091335000006</v>
      </c>
      <c r="P49" s="8">
        <f>INDEX([1]Pivot1!O:O,MATCH([1]Tab_1!$E49,[1]Pivot1!$B:$B,0))</f>
        <v>40.413394049000004</v>
      </c>
      <c r="Q49" s="8">
        <f>INDEX([1]Pivot1!P:P,MATCH([1]Tab_1!$E49,[1]Pivot1!$B:$B,0))</f>
        <v>50.739428676999999</v>
      </c>
      <c r="R49" s="8">
        <f>INDEX([1]Pivot1!Q:Q,MATCH([1]Tab_1!$E49,[1]Pivot1!$B:$B,0))</f>
        <v>50.354918681000001</v>
      </c>
      <c r="S49" s="8">
        <v>50.354918681000001</v>
      </c>
    </row>
    <row r="50" spans="1:23" ht="15" thickBot="1" x14ac:dyDescent="0.25">
      <c r="A50" s="11" t="s">
        <v>153</v>
      </c>
      <c r="B50" s="11" t="s">
        <v>153</v>
      </c>
      <c r="C50" s="11" t="s">
        <v>154</v>
      </c>
      <c r="D50" s="11"/>
      <c r="E50" s="12">
        <f>SUM(E44,E40,E38,E30,E22,E13)</f>
        <v>2201.2855038449998</v>
      </c>
      <c r="F50" s="12">
        <f>SUM(F44,F40,F38,F30,F22,F13)</f>
        <v>2129.0735489549998</v>
      </c>
      <c r="G50" s="12">
        <f t="shared" ref="G50:R50" si="6">SUM(G44,G40,G38,G30,G22,G13)</f>
        <v>2265.6957481811996</v>
      </c>
      <c r="H50" s="12">
        <f t="shared" si="6"/>
        <v>2223.8944182339997</v>
      </c>
      <c r="I50" s="12">
        <f t="shared" si="6"/>
        <v>2284.7377510790002</v>
      </c>
      <c r="J50" s="12">
        <f t="shared" si="6"/>
        <v>2241.8244040234999</v>
      </c>
      <c r="K50" s="12">
        <f t="shared" si="6"/>
        <v>2218.07767995018</v>
      </c>
      <c r="L50" s="12">
        <f t="shared" si="6"/>
        <v>2154.6515898950001</v>
      </c>
      <c r="M50" s="12">
        <f t="shared" si="6"/>
        <v>2021.3320403869998</v>
      </c>
      <c r="N50" s="12">
        <f t="shared" si="6"/>
        <v>2044.2999448465002</v>
      </c>
      <c r="O50" s="12">
        <f t="shared" si="6"/>
        <v>1951.2804616349999</v>
      </c>
      <c r="P50" s="12">
        <f t="shared" si="6"/>
        <v>1927.9664478448001</v>
      </c>
      <c r="Q50" s="12">
        <f t="shared" si="6"/>
        <v>2258.9003539159994</v>
      </c>
      <c r="R50" s="12">
        <f t="shared" si="6"/>
        <v>2202.3478460314</v>
      </c>
      <c r="S50" s="12">
        <v>2202.3478460314</v>
      </c>
    </row>
    <row r="51" spans="1:23" x14ac:dyDescent="0.2">
      <c r="A51" s="22" t="s">
        <v>155</v>
      </c>
      <c r="B51" s="13" t="s">
        <v>156</v>
      </c>
      <c r="C51" s="13" t="s">
        <v>157</v>
      </c>
      <c r="D51" s="13"/>
      <c r="E51" s="23">
        <v>599.69518661999996</v>
      </c>
      <c r="F51" s="23">
        <v>684.59094489699999</v>
      </c>
      <c r="G51" s="23">
        <v>542.36067132999995</v>
      </c>
      <c r="H51" s="23">
        <v>623.85684310199986</v>
      </c>
      <c r="I51" s="23">
        <v>716.48453091899989</v>
      </c>
      <c r="J51" s="23">
        <v>787.11120644999994</v>
      </c>
      <c r="K51" s="23">
        <v>754.68795456999999</v>
      </c>
      <c r="L51" s="23">
        <v>812.97559669200007</v>
      </c>
      <c r="M51" s="23">
        <v>891.82244679000007</v>
      </c>
      <c r="N51" s="23">
        <v>841.4161920590002</v>
      </c>
      <c r="O51" s="23">
        <v>852.94750057900012</v>
      </c>
      <c r="P51" s="23">
        <v>927.43727486099999</v>
      </c>
      <c r="Q51" s="23">
        <v>906.15661735179992</v>
      </c>
      <c r="R51" s="23">
        <v>1233.4935108130001</v>
      </c>
      <c r="S51" s="23">
        <v>1097.7663449104</v>
      </c>
    </row>
    <row r="52" spans="1:23" x14ac:dyDescent="0.2">
      <c r="A52" s="22" t="s">
        <v>158</v>
      </c>
      <c r="B52" s="22" t="s">
        <v>159</v>
      </c>
      <c r="C52" s="22" t="s">
        <v>160</v>
      </c>
      <c r="D52" s="22"/>
      <c r="E52" s="23">
        <v>462.53610509999993</v>
      </c>
      <c r="F52" s="23">
        <v>465.81589274999953</v>
      </c>
      <c r="G52" s="23">
        <v>461.32089652074734</v>
      </c>
      <c r="H52" s="23">
        <v>426.06945782000014</v>
      </c>
      <c r="I52" s="23">
        <v>437.22282534015955</v>
      </c>
      <c r="J52" s="23">
        <v>378.33713035500011</v>
      </c>
      <c r="K52" s="23">
        <v>372.35487059750005</v>
      </c>
      <c r="L52" s="23">
        <v>385.74257040999993</v>
      </c>
      <c r="M52" s="23">
        <v>349.42650027500014</v>
      </c>
      <c r="N52" s="23">
        <v>337.6045556499999</v>
      </c>
      <c r="O52" s="23">
        <v>346.37308974249993</v>
      </c>
      <c r="P52" s="23">
        <v>334.38737298500007</v>
      </c>
      <c r="Q52" s="23">
        <v>347.82589702500002</v>
      </c>
      <c r="R52" s="23">
        <v>359.21339012749996</v>
      </c>
      <c r="S52" s="23">
        <v>237.11434103700003</v>
      </c>
    </row>
    <row r="53" spans="1:23" ht="15" thickBot="1" x14ac:dyDescent="0.25">
      <c r="A53" s="14" t="s">
        <v>161</v>
      </c>
      <c r="B53" s="14" t="s">
        <v>162</v>
      </c>
      <c r="C53" s="14" t="s">
        <v>163</v>
      </c>
      <c r="D53" s="14"/>
      <c r="E53" s="28">
        <v>1455.5702537081997</v>
      </c>
      <c r="F53" s="28">
        <v>1307.4627167480003</v>
      </c>
      <c r="G53" s="28">
        <v>1379.0837869450002</v>
      </c>
      <c r="H53" s="28">
        <v>1447.3583540739999</v>
      </c>
      <c r="I53" s="28">
        <v>1294.7925435289997</v>
      </c>
      <c r="J53" s="28">
        <v>1334.2479986740007</v>
      </c>
      <c r="K53" s="28">
        <v>1265.1273176560001</v>
      </c>
      <c r="L53" s="28">
        <v>1219.6708923517999</v>
      </c>
      <c r="M53" s="28">
        <v>1109.3450383200002</v>
      </c>
      <c r="N53" s="28">
        <v>1030.0999999999999</v>
      </c>
      <c r="O53" s="28">
        <v>1005.2839661999999</v>
      </c>
      <c r="P53" s="28">
        <v>863.84033538900007</v>
      </c>
      <c r="Q53" s="28">
        <v>856.96205896800052</v>
      </c>
      <c r="R53" s="28">
        <v>878.36715897549948</v>
      </c>
      <c r="S53" s="28">
        <v>966.16925088400012</v>
      </c>
    </row>
    <row r="54" spans="1:23" x14ac:dyDescent="0.2">
      <c r="A54" s="15"/>
      <c r="B54" s="15"/>
      <c r="C54" s="15"/>
      <c r="D54" s="15"/>
      <c r="E54" s="15"/>
      <c r="F54" s="15"/>
      <c r="G54" s="15"/>
      <c r="H54" s="15"/>
      <c r="I54" s="15"/>
      <c r="J54" s="15"/>
      <c r="K54" s="15"/>
      <c r="L54" s="15"/>
      <c r="M54" s="15"/>
      <c r="N54" s="15"/>
      <c r="O54" s="15"/>
      <c r="P54"/>
      <c r="Q54"/>
      <c r="R54"/>
      <c r="S54"/>
    </row>
    <row r="55" spans="1:23" ht="14.25" customHeight="1" x14ac:dyDescent="0.2">
      <c r="A55" s="30" t="s">
        <v>164</v>
      </c>
      <c r="B55" s="30"/>
      <c r="C55" s="30"/>
      <c r="D55" s="30"/>
      <c r="E55" s="30"/>
      <c r="F55" s="30"/>
      <c r="G55" s="30"/>
      <c r="H55" s="30"/>
      <c r="I55" s="30"/>
      <c r="J55" s="30"/>
      <c r="K55" s="30"/>
      <c r="L55" s="30"/>
      <c r="M55" s="30"/>
      <c r="N55" s="30"/>
      <c r="O55" s="30"/>
      <c r="P55" s="30"/>
    </row>
    <row r="56" spans="1:23" ht="14.25" customHeight="1" x14ac:dyDescent="0.2">
      <c r="A56" s="30" t="s">
        <v>165</v>
      </c>
      <c r="B56" s="30"/>
      <c r="C56" s="30"/>
      <c r="D56" s="30"/>
      <c r="E56" s="30"/>
      <c r="F56" s="30"/>
      <c r="G56" s="30"/>
      <c r="H56" s="30"/>
      <c r="I56" s="30"/>
      <c r="J56" s="30"/>
      <c r="K56" s="30"/>
      <c r="L56" s="30"/>
      <c r="M56" s="30"/>
      <c r="N56" s="30"/>
      <c r="O56" s="30"/>
      <c r="P56" s="30"/>
    </row>
    <row r="57" spans="1:23" ht="14.25" customHeight="1" x14ac:dyDescent="0.2">
      <c r="A57" s="30" t="s">
        <v>166</v>
      </c>
      <c r="B57" s="30"/>
      <c r="C57" s="30"/>
      <c r="D57" s="30"/>
      <c r="E57" s="30"/>
      <c r="F57" s="30"/>
      <c r="G57" s="30"/>
      <c r="H57" s="30"/>
      <c r="I57" s="30"/>
      <c r="J57" s="30"/>
      <c r="K57" s="30"/>
      <c r="L57" s="30"/>
      <c r="M57" s="30"/>
      <c r="N57" s="30"/>
      <c r="O57" s="30"/>
      <c r="P57" s="30"/>
      <c r="Q57" s="24" t="s">
        <v>167</v>
      </c>
      <c r="R57" s="17" t="s">
        <v>167</v>
      </c>
    </row>
    <row r="58" spans="1:23" ht="15" thickBot="1" x14ac:dyDescent="0.25">
      <c r="A58" s="25"/>
      <c r="B58" s="25"/>
      <c r="C58" s="25"/>
      <c r="D58" s="25"/>
      <c r="E58" s="25"/>
      <c r="F58" s="25"/>
      <c r="G58" s="26"/>
      <c r="H58" s="26"/>
      <c r="I58" s="26"/>
      <c r="J58" s="26"/>
      <c r="K58" s="26"/>
      <c r="L58" s="26"/>
      <c r="M58" s="26"/>
      <c r="N58" s="26"/>
      <c r="O58" s="26"/>
      <c r="P58" s="26"/>
    </row>
    <row r="59" spans="1:23" ht="14.25" customHeight="1" x14ac:dyDescent="0.2">
      <c r="A59" s="33" t="s">
        <v>168</v>
      </c>
      <c r="B59" s="33"/>
      <c r="C59" s="33"/>
      <c r="D59" s="33"/>
      <c r="E59" s="33"/>
      <c r="F59" s="33"/>
      <c r="G59" s="33"/>
      <c r="H59" s="33"/>
      <c r="I59" s="33"/>
      <c r="J59" s="33"/>
      <c r="K59" s="33"/>
      <c r="L59" s="33"/>
      <c r="M59" s="33"/>
      <c r="N59" s="33"/>
      <c r="O59" s="33"/>
      <c r="P59" s="33"/>
    </row>
    <row r="60" spans="1:23" ht="14.25" customHeight="1" x14ac:dyDescent="0.2">
      <c r="A60" s="33" t="s">
        <v>169</v>
      </c>
      <c r="B60" s="33"/>
      <c r="C60" s="33"/>
      <c r="D60" s="33"/>
      <c r="E60" s="33"/>
      <c r="F60" s="33"/>
      <c r="G60" s="33"/>
      <c r="H60" s="33"/>
      <c r="I60" s="33"/>
      <c r="J60" s="33"/>
      <c r="K60" s="33"/>
      <c r="L60" s="33"/>
      <c r="M60" s="33"/>
      <c r="N60" s="33"/>
      <c r="O60" s="33"/>
      <c r="P60" s="33"/>
    </row>
    <row r="61" spans="1:23" ht="14.25" customHeight="1" x14ac:dyDescent="0.2">
      <c r="A61" s="33" t="s">
        <v>170</v>
      </c>
      <c r="B61" s="33"/>
      <c r="C61" s="33"/>
      <c r="D61" s="33"/>
      <c r="E61" s="33"/>
      <c r="F61" s="33"/>
      <c r="G61" s="33"/>
      <c r="H61" s="33"/>
      <c r="I61" s="33"/>
      <c r="J61" s="33"/>
      <c r="K61" s="33"/>
      <c r="L61" s="33"/>
      <c r="M61" s="33"/>
      <c r="N61" s="33"/>
      <c r="O61" s="33"/>
      <c r="P61" s="33"/>
    </row>
    <row r="62" spans="1:23" ht="15" thickBot="1" x14ac:dyDescent="0.25">
      <c r="A62" s="25"/>
      <c r="B62" s="25"/>
      <c r="C62" s="25"/>
      <c r="D62" s="25"/>
      <c r="E62" s="25"/>
      <c r="F62" s="25"/>
      <c r="G62" s="25"/>
      <c r="H62" s="25"/>
      <c r="I62" s="25"/>
      <c r="J62" s="25"/>
      <c r="K62" s="25"/>
      <c r="L62" s="25"/>
      <c r="M62" s="25"/>
      <c r="N62" s="25"/>
      <c r="O62" s="25"/>
      <c r="P62" s="25"/>
    </row>
    <row r="63" spans="1:23" ht="14.25" customHeight="1" x14ac:dyDescent="0.2">
      <c r="A63" s="32" t="s">
        <v>171</v>
      </c>
      <c r="B63" s="32"/>
      <c r="C63" s="32"/>
      <c r="D63" s="32"/>
      <c r="E63" s="32"/>
      <c r="F63" s="32"/>
      <c r="G63" s="32"/>
      <c r="H63" s="32"/>
      <c r="I63" s="32"/>
      <c r="J63" s="32"/>
      <c r="K63" s="32"/>
      <c r="L63" s="32"/>
      <c r="M63" s="32"/>
      <c r="N63" s="32"/>
      <c r="O63" s="32"/>
      <c r="P63" s="32"/>
      <c r="W63" s="27"/>
    </row>
    <row r="64" spans="1:23" ht="27.75" customHeight="1" x14ac:dyDescent="0.2">
      <c r="A64" s="30" t="s">
        <v>175</v>
      </c>
      <c r="B64" s="30"/>
      <c r="C64" s="30"/>
      <c r="D64" s="30"/>
      <c r="E64" s="30"/>
      <c r="F64" s="30"/>
      <c r="G64" s="30"/>
      <c r="H64" s="30"/>
      <c r="I64" s="30"/>
      <c r="J64" s="30"/>
      <c r="K64" s="30"/>
      <c r="L64" s="30"/>
      <c r="M64" s="30"/>
      <c r="N64" s="30"/>
      <c r="O64" s="30"/>
      <c r="P64" s="30"/>
    </row>
    <row r="65" spans="1:16" ht="14.25" customHeight="1" x14ac:dyDescent="0.2">
      <c r="A65" s="30" t="s">
        <v>172</v>
      </c>
      <c r="B65" s="30"/>
      <c r="C65" s="30"/>
      <c r="D65" s="30"/>
      <c r="E65" s="30"/>
      <c r="F65" s="30"/>
      <c r="G65" s="30"/>
      <c r="H65" s="30"/>
      <c r="I65" s="30"/>
      <c r="J65" s="30"/>
      <c r="K65" s="30"/>
      <c r="L65" s="30"/>
      <c r="M65" s="30"/>
      <c r="N65" s="30"/>
      <c r="O65" s="30"/>
      <c r="P65" s="30"/>
    </row>
    <row r="66" spans="1:16" ht="15" thickBot="1" x14ac:dyDescent="0.25">
      <c r="A66" s="25"/>
      <c r="B66" s="25"/>
      <c r="C66" s="25"/>
      <c r="D66" s="25"/>
      <c r="E66" s="25"/>
      <c r="F66" s="25"/>
      <c r="G66" s="25"/>
      <c r="H66" s="25"/>
      <c r="I66" s="25"/>
      <c r="J66" s="25"/>
      <c r="K66" s="25"/>
      <c r="L66" s="25"/>
      <c r="M66" s="25"/>
      <c r="N66" s="25"/>
      <c r="O66" s="25"/>
      <c r="P66" s="25"/>
    </row>
  </sheetData>
  <mergeCells count="11">
    <mergeCell ref="A65:P65"/>
    <mergeCell ref="A56:P56"/>
    <mergeCell ref="A57:P57"/>
    <mergeCell ref="A59:P59"/>
    <mergeCell ref="A60:P60"/>
    <mergeCell ref="A61:P61"/>
    <mergeCell ref="L1:P5"/>
    <mergeCell ref="E11:Q11"/>
    <mergeCell ref="A55:P55"/>
    <mergeCell ref="A63:P63"/>
    <mergeCell ref="A64:P64"/>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Knauer Katja BLW</dc:creator>
  <cp:lastModifiedBy>Bovigny-Ackermann Karin BLW</cp:lastModifiedBy>
  <dcterms:created xsi:type="dcterms:W3CDTF">2022-11-02T13:50:51Z</dcterms:created>
  <dcterms:modified xsi:type="dcterms:W3CDTF">2023-12-06T07:53:26Z</dcterms:modified>
</cp:coreProperties>
</file>