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80872456\Downloads\"/>
    </mc:Choice>
  </mc:AlternateContent>
  <xr:revisionPtr revIDLastSave="0" documentId="13_ncr:1_{1F37859C-8F19-4318-B381-1CEF26682B83}" xr6:coauthVersionLast="47" xr6:coauthVersionMax="47" xr10:uidLastSave="{00000000-0000-0000-0000-000000000000}"/>
  <bookViews>
    <workbookView xWindow="-28920" yWindow="-120" windowWidth="29040" windowHeight="15720" tabRatio="407" xr2:uid="{00000000-000D-0000-FFFF-FFFF00000000}"/>
  </bookViews>
  <sheets>
    <sheet name=" 1. Calcul des dépenses sup." sheetId="6" r:id="rId1"/>
    <sheet name="2. calcul des coûtes imputables" sheetId="1" r:id="rId2"/>
    <sheet name="Bases (ne pas modifier)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H7" i="6" l="1"/>
  <c r="C7" i="1" s="1"/>
  <c r="H8" i="6"/>
  <c r="C8" i="1" s="1"/>
  <c r="H9" i="6"/>
  <c r="C9" i="1" s="1"/>
  <c r="H10" i="6"/>
  <c r="C10" i="1" s="1"/>
  <c r="H11" i="6"/>
  <c r="C11" i="1" s="1"/>
  <c r="H12" i="6"/>
  <c r="C12" i="1" s="1"/>
  <c r="H13" i="6"/>
  <c r="C13" i="1" s="1"/>
  <c r="H14" i="6"/>
  <c r="C14" i="1" s="1"/>
  <c r="H15" i="6"/>
  <c r="C15" i="1" s="1"/>
  <c r="H16" i="6"/>
  <c r="C16" i="1" s="1"/>
  <c r="H17" i="6"/>
  <c r="C17" i="1" s="1"/>
  <c r="H18" i="6"/>
  <c r="C18" i="1" s="1"/>
  <c r="H19" i="6"/>
  <c r="C19" i="1" s="1"/>
  <c r="H20" i="6"/>
  <c r="C20" i="1" s="1"/>
  <c r="H21" i="6"/>
  <c r="C21" i="1" s="1"/>
  <c r="H22" i="6"/>
  <c r="C22" i="1" s="1"/>
  <c r="H23" i="6"/>
  <c r="C23" i="1" s="1"/>
  <c r="H24" i="6"/>
  <c r="C24" i="1" s="1"/>
  <c r="H25" i="6"/>
  <c r="C25" i="1" s="1"/>
  <c r="H26" i="6"/>
  <c r="C26" i="1" s="1"/>
  <c r="H27" i="6"/>
  <c r="C27" i="1" s="1"/>
  <c r="H28" i="6"/>
  <c r="C28" i="1" s="1"/>
  <c r="H29" i="6"/>
  <c r="C29" i="1" s="1"/>
  <c r="H30" i="6"/>
  <c r="C30" i="1" s="1"/>
  <c r="H31" i="6"/>
  <c r="C31" i="1" s="1"/>
  <c r="H32" i="6"/>
  <c r="C32" i="1" s="1"/>
  <c r="H6" i="6"/>
  <c r="C6" i="1" s="1"/>
  <c r="B16" i="1"/>
  <c r="L16" i="1" s="1"/>
  <c r="B17" i="1"/>
  <c r="L17" i="1" s="1"/>
  <c r="B18" i="1"/>
  <c r="L18" i="1" s="1"/>
  <c r="B19" i="1"/>
  <c r="L19" i="1" s="1"/>
  <c r="B20" i="1"/>
  <c r="L20" i="1" s="1"/>
  <c r="B21" i="1"/>
  <c r="L21" i="1" s="1"/>
  <c r="B22" i="1"/>
  <c r="L22" i="1" s="1"/>
  <c r="B23" i="1"/>
  <c r="L23" i="1" s="1"/>
  <c r="B24" i="1"/>
  <c r="L24" i="1" s="1"/>
  <c r="B25" i="1"/>
  <c r="L25" i="1" s="1"/>
  <c r="B26" i="1"/>
  <c r="L26" i="1" s="1"/>
  <c r="B27" i="1"/>
  <c r="L27" i="1" s="1"/>
  <c r="B28" i="1"/>
  <c r="L28" i="1" s="1"/>
  <c r="B29" i="1"/>
  <c r="L29" i="1" s="1"/>
  <c r="B30" i="1"/>
  <c r="L30" i="1" s="1"/>
  <c r="B31" i="1"/>
  <c r="L31" i="1" s="1"/>
  <c r="B32" i="1"/>
  <c r="L32" i="1" s="1"/>
  <c r="H16" i="1" l="1"/>
  <c r="N16" i="1" s="1"/>
  <c r="H30" i="1"/>
  <c r="N30" i="1" s="1"/>
  <c r="H28" i="1"/>
  <c r="N28" i="1" s="1"/>
  <c r="H17" i="1"/>
  <c r="N17" i="1" s="1"/>
  <c r="H26" i="1"/>
  <c r="N26" i="1" s="1"/>
  <c r="H18" i="1"/>
  <c r="N18" i="1" s="1"/>
  <c r="H24" i="1"/>
  <c r="N24" i="1" s="1"/>
  <c r="H21" i="1"/>
  <c r="N21" i="1" s="1"/>
  <c r="H27" i="1"/>
  <c r="N27" i="1" s="1"/>
  <c r="H20" i="1"/>
  <c r="N20" i="1" s="1"/>
  <c r="H22" i="1"/>
  <c r="N22" i="1" s="1"/>
  <c r="H25" i="1"/>
  <c r="N25" i="1" s="1"/>
  <c r="H23" i="1"/>
  <c r="N23" i="1" s="1"/>
  <c r="H32" i="1"/>
  <c r="N32" i="1" s="1"/>
  <c r="H31" i="1"/>
  <c r="N31" i="1" s="1"/>
  <c r="H19" i="1"/>
  <c r="N19" i="1" s="1"/>
  <c r="H29" i="1"/>
  <c r="N29" i="1" s="1"/>
  <c r="B7" i="1"/>
  <c r="L7" i="1" s="1"/>
  <c r="B8" i="1"/>
  <c r="L8" i="1" s="1"/>
  <c r="B9" i="1"/>
  <c r="L9" i="1" s="1"/>
  <c r="B10" i="1"/>
  <c r="L10" i="1" s="1"/>
  <c r="B11" i="1"/>
  <c r="L11" i="1" s="1"/>
  <c r="B12" i="1"/>
  <c r="L12" i="1" s="1"/>
  <c r="B13" i="1"/>
  <c r="L13" i="1" s="1"/>
  <c r="B14" i="1"/>
  <c r="L14" i="1" s="1"/>
  <c r="B15" i="1"/>
  <c r="L15" i="1" s="1"/>
  <c r="B6" i="1"/>
  <c r="L6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D33" i="1"/>
  <c r="F33" i="1"/>
  <c r="I33" i="1"/>
  <c r="J33" i="1"/>
  <c r="K33" i="1"/>
  <c r="G12" i="1" l="1"/>
  <c r="E12" i="1"/>
  <c r="G10" i="1"/>
  <c r="E10" i="1"/>
  <c r="G11" i="1"/>
  <c r="E11" i="1"/>
  <c r="H11" i="1" s="1"/>
  <c r="N11" i="1" s="1"/>
  <c r="E9" i="1"/>
  <c r="G9" i="1"/>
  <c r="E6" i="1"/>
  <c r="G6" i="1"/>
  <c r="E8" i="1"/>
  <c r="G8" i="1"/>
  <c r="E15" i="1"/>
  <c r="G15" i="1"/>
  <c r="G7" i="1"/>
  <c r="E7" i="1"/>
  <c r="E14" i="1"/>
  <c r="G14" i="1"/>
  <c r="E13" i="1"/>
  <c r="G13" i="1"/>
  <c r="I34" i="1"/>
  <c r="D34" i="1"/>
  <c r="H15" i="1" l="1"/>
  <c r="N15" i="1" s="1"/>
  <c r="H12" i="1"/>
  <c r="N12" i="1" s="1"/>
  <c r="H10" i="1"/>
  <c r="N10" i="1" s="1"/>
  <c r="H6" i="1"/>
  <c r="N6" i="1" s="1"/>
  <c r="H14" i="1"/>
  <c r="N14" i="1" s="1"/>
  <c r="H13" i="1"/>
  <c r="N13" i="1" s="1"/>
  <c r="H9" i="1"/>
  <c r="N9" i="1" s="1"/>
  <c r="H7" i="1"/>
  <c r="N7" i="1" s="1"/>
  <c r="H8" i="1"/>
  <c r="N8" i="1" s="1"/>
  <c r="N33" i="1" l="1"/>
  <c r="H33" i="1"/>
</calcChain>
</file>

<file path=xl/sharedStrings.xml><?xml version="1.0" encoding="utf-8"?>
<sst xmlns="http://schemas.openxmlformats.org/spreadsheetml/2006/main" count="73" uniqueCount="51">
  <si>
    <t>m</t>
  </si>
  <si>
    <t>Fr.</t>
  </si>
  <si>
    <t>Tot.</t>
  </si>
  <si>
    <t>%</t>
  </si>
  <si>
    <t>&lt; 10 km</t>
  </si>
  <si>
    <t>-</t>
  </si>
  <si>
    <t>max 7</t>
  </si>
  <si>
    <t>&lt;20%</t>
  </si>
  <si>
    <t>&gt;40%</t>
  </si>
  <si>
    <t>0-1</t>
  </si>
  <si>
    <t>2-4</t>
  </si>
  <si>
    <t>5-7</t>
  </si>
  <si>
    <t>Grundlagen für Berechnung PWI gemäss Art. 24 Abs. 2 und Anhang 3 SVV</t>
  </si>
  <si>
    <t>20-40%</t>
  </si>
  <si>
    <t>≥ 10 km</t>
  </si>
  <si>
    <t>CHF/km</t>
  </si>
  <si>
    <t>No.</t>
  </si>
  <si>
    <t>Canton</t>
  </si>
  <si>
    <t>CS No.</t>
  </si>
  <si>
    <t>Commune</t>
  </si>
  <si>
    <t>Points</t>
  </si>
  <si>
    <t>Remarques</t>
  </si>
  <si>
    <t>Charge occasionnée par la mesure (art. 24 al. 2 annexe 3 OAS)</t>
  </si>
  <si>
    <t>Déclivité du terrain (moyenne)</t>
  </si>
  <si>
    <t>Sous-sol</t>
  </si>
  <si>
    <t>Remise en état / complément apporté à un drainage</t>
  </si>
  <si>
    <t>Remise en état d'ouvrages d'art (ponts, murs, talus)</t>
  </si>
  <si>
    <t>Calcul des coûts imputables pour les routes en gravier</t>
  </si>
  <si>
    <t>Zone de contribution</t>
  </si>
  <si>
    <t>Contrôle de la longueur totale</t>
  </si>
  <si>
    <t>Taux de contribution moyen</t>
  </si>
  <si>
    <t>contribution maximum</t>
  </si>
  <si>
    <t>Calcul des coûts imputables pour les routes en dur</t>
  </si>
  <si>
    <t>Coûts max. imputables Total</t>
  </si>
  <si>
    <t>bon</t>
  </si>
  <si>
    <t>humide</t>
  </si>
  <si>
    <t>détrempé/instable</t>
  </si>
  <si>
    <t>oui</t>
  </si>
  <si>
    <t>non</t>
  </si>
  <si>
    <t>Niveau 1</t>
  </si>
  <si>
    <t>Niveau 2</t>
  </si>
  <si>
    <t>Niveau 3</t>
  </si>
  <si>
    <t>Niveau 4</t>
  </si>
  <si>
    <t>gravelé</t>
  </si>
  <si>
    <t>en dur</t>
  </si>
  <si>
    <t>Coûts imp./m</t>
  </si>
  <si>
    <t>Distance du matériel de construction</t>
  </si>
  <si>
    <t>Chemin de</t>
  </si>
  <si>
    <t>VD</t>
  </si>
  <si>
    <t>22000-….</t>
  </si>
  <si>
    <t>22000-….....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</si>
</sst>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2" borderId="4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3" fontId="1" fillId="0" borderId="9" xfId="0" applyNumberFormat="1" applyFont="1" applyBorder="1" applyAlignment="1">
      <alignment horizontal="right"/>
    </xf>
    <xf numFmtId="0" fontId="4" fillId="3" borderId="0" xfId="1" applyFont="1" applyBorder="1" applyAlignment="1" applyProtection="1">
      <alignment horizontal="center"/>
      <protection locked="0"/>
    </xf>
    <xf numFmtId="0" fontId="4" fillId="3" borderId="0" xfId="1" applyFont="1" applyAlignment="1">
      <alignment horizontal="center"/>
    </xf>
    <xf numFmtId="0" fontId="5" fillId="3" borderId="0" xfId="1" applyFont="1" applyAlignment="1">
      <alignment horizontal="left"/>
    </xf>
    <xf numFmtId="0" fontId="7" fillId="4" borderId="0" xfId="2"/>
    <xf numFmtId="16" fontId="7" fillId="4" borderId="0" xfId="2" quotePrefix="1" applyNumberFormat="1"/>
    <xf numFmtId="0" fontId="7" fillId="4" borderId="0" xfId="2" quotePrefix="1"/>
    <xf numFmtId="3" fontId="1" fillId="0" borderId="11" xfId="0" applyNumberFormat="1" applyFont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3" fontId="0" fillId="0" borderId="15" xfId="0" applyNumberFormat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Font="1"/>
    <xf numFmtId="0" fontId="4" fillId="7" borderId="18" xfId="0" applyFont="1" applyFill="1" applyBorder="1"/>
    <xf numFmtId="0" fontId="5" fillId="7" borderId="19" xfId="0" applyFont="1" applyFill="1" applyBorder="1"/>
    <xf numFmtId="0" fontId="5" fillId="7" borderId="20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0" fontId="0" fillId="8" borderId="2" xfId="0" applyFill="1" applyBorder="1" applyProtection="1">
      <protection locked="0"/>
    </xf>
    <xf numFmtId="0" fontId="1" fillId="8" borderId="6" xfId="0" applyFont="1" applyFill="1" applyBorder="1" applyAlignment="1" applyProtection="1">
      <alignment horizontal="center" wrapText="1"/>
      <protection locked="0"/>
    </xf>
    <xf numFmtId="0" fontId="0" fillId="8" borderId="13" xfId="0" applyFill="1" applyBorder="1" applyProtection="1">
      <protection locked="0"/>
    </xf>
    <xf numFmtId="0" fontId="1" fillId="8" borderId="8" xfId="0" applyFont="1" applyFill="1" applyBorder="1" applyAlignment="1" applyProtection="1">
      <alignment horizontal="center" wrapText="1"/>
      <protection locked="0"/>
    </xf>
    <xf numFmtId="0" fontId="0" fillId="8" borderId="14" xfId="0" applyFill="1" applyBorder="1" applyProtection="1">
      <protection locked="0"/>
    </xf>
    <xf numFmtId="0" fontId="1" fillId="6" borderId="21" xfId="0" applyFont="1" applyFill="1" applyBorder="1" applyAlignment="1">
      <alignment horizontal="right"/>
    </xf>
    <xf numFmtId="0" fontId="4" fillId="0" borderId="0" xfId="0" applyFont="1"/>
    <xf numFmtId="0" fontId="1" fillId="8" borderId="4" xfId="0" applyFont="1" applyFill="1" applyBorder="1" applyAlignment="1" applyProtection="1">
      <alignment horizontal="center" wrapText="1"/>
      <protection locked="0"/>
    </xf>
    <xf numFmtId="0" fontId="1" fillId="10" borderId="7" xfId="0" applyFont="1" applyFill="1" applyBorder="1" applyAlignment="1">
      <alignment horizontal="center"/>
    </xf>
    <xf numFmtId="3" fontId="1" fillId="5" borderId="14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9" fontId="0" fillId="6" borderId="2" xfId="0" applyNumberFormat="1" applyFill="1" applyBorder="1" applyAlignment="1">
      <alignment horizontal="right"/>
    </xf>
    <xf numFmtId="3" fontId="0" fillId="6" borderId="2" xfId="0" applyNumberFormat="1" applyFill="1" applyBorder="1" applyAlignment="1">
      <alignment horizontal="right"/>
    </xf>
    <xf numFmtId="9" fontId="0" fillId="6" borderId="25" xfId="0" applyNumberFormat="1" applyFill="1" applyBorder="1" applyAlignment="1">
      <alignment horizontal="right"/>
    </xf>
    <xf numFmtId="3" fontId="0" fillId="6" borderId="25" xfId="0" applyNumberFormat="1" applyFill="1" applyBorder="1" applyAlignment="1">
      <alignment horizontal="right"/>
    </xf>
    <xf numFmtId="9" fontId="0" fillId="6" borderId="26" xfId="0" applyNumberFormat="1" applyFill="1" applyBorder="1" applyAlignment="1">
      <alignment horizontal="right"/>
    </xf>
    <xf numFmtId="3" fontId="0" fillId="6" borderId="26" xfId="0" applyNumberFormat="1" applyFill="1" applyBorder="1" applyAlignment="1">
      <alignment horizontal="right"/>
    </xf>
    <xf numFmtId="0" fontId="1" fillId="7" borderId="17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3" fontId="0" fillId="6" borderId="16" xfId="0" applyNumberFormat="1" applyFill="1" applyBorder="1" applyAlignment="1">
      <alignment horizontal="right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9" borderId="5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8" fillId="10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left" vertical="center" wrapText="1"/>
    </xf>
    <xf numFmtId="1" fontId="4" fillId="6" borderId="17" xfId="0" applyNumberFormat="1" applyFont="1" applyFill="1" applyBorder="1" applyAlignment="1">
      <alignment horizontal="left" vertical="center"/>
    </xf>
    <xf numFmtId="3" fontId="0" fillId="6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 applyProtection="1">
      <alignment horizontal="center"/>
      <protection locked="0"/>
    </xf>
    <xf numFmtId="3" fontId="0" fillId="6" borderId="16" xfId="0" applyNumberFormat="1" applyFill="1" applyBorder="1" applyAlignment="1">
      <alignment horizontal="center"/>
    </xf>
    <xf numFmtId="3" fontId="0" fillId="5" borderId="13" xfId="0" applyNumberFormat="1" applyFill="1" applyBorder="1" applyAlignment="1" applyProtection="1">
      <alignment horizontal="center"/>
      <protection locked="0"/>
    </xf>
    <xf numFmtId="3" fontId="1" fillId="6" borderId="13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9" borderId="1" xfId="0" applyFont="1" applyFill="1" applyBorder="1" applyProtection="1">
      <protection locked="0"/>
    </xf>
    <xf numFmtId="0" fontId="1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7" borderId="36" xfId="0" applyFont="1" applyFill="1" applyBorder="1" applyAlignment="1">
      <alignment horizontal="center" vertical="center" wrapText="1"/>
    </xf>
    <xf numFmtId="0" fontId="1" fillId="7" borderId="37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8" fillId="10" borderId="31" xfId="0" applyFont="1" applyFill="1" applyBorder="1" applyAlignment="1">
      <alignment horizontal="center" vertical="center" wrapText="1"/>
    </xf>
    <xf numFmtId="0" fontId="8" fillId="10" borderId="32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11" borderId="27" xfId="0" applyFont="1" applyFill="1" applyBorder="1" applyAlignment="1">
      <alignment horizontal="center" vertical="center" wrapText="1"/>
    </xf>
    <xf numFmtId="0" fontId="1" fillId="11" borderId="36" xfId="0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wrapText="1"/>
    </xf>
    <xf numFmtId="0" fontId="10" fillId="6" borderId="3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</cellXfs>
  <cellStyles count="3">
    <cellStyle name="Insatisfaisant" xfId="2" builtinId="27"/>
    <cellStyle name="Normal" xfId="0" builtinId="0"/>
    <cellStyle name="Satisfaisant" xfId="1" builtinId="26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J32"/>
  <sheetViews>
    <sheetView tabSelected="1" workbookViewId="0">
      <selection activeCell="N10" sqref="N10"/>
    </sheetView>
  </sheetViews>
  <sheetFormatPr baseColWidth="10" defaultRowHeight="12.75" x14ac:dyDescent="0.2"/>
  <cols>
    <col min="2" max="2" width="26.140625" customWidth="1"/>
    <col min="3" max="3" width="9.85546875" style="31" customWidth="1"/>
    <col min="4" max="4" width="15" customWidth="1"/>
    <col min="5" max="5" width="11.5703125" customWidth="1"/>
    <col min="6" max="6" width="14.42578125" customWidth="1"/>
    <col min="7" max="7" width="15.85546875" customWidth="1"/>
    <col min="8" max="8" width="10" style="3" customWidth="1"/>
    <col min="9" max="9" width="20.5703125" customWidth="1"/>
  </cols>
  <sheetData>
    <row r="1" spans="2:10" ht="13.5" thickBot="1" x14ac:dyDescent="0.25"/>
    <row r="2" spans="2:10" s="32" customFormat="1" ht="15.75" thickBot="1" x14ac:dyDescent="0.3">
      <c r="B2" s="79" t="s">
        <v>17</v>
      </c>
      <c r="C2" s="33" t="s">
        <v>18</v>
      </c>
      <c r="D2" s="34"/>
      <c r="E2" s="33" t="s">
        <v>19</v>
      </c>
      <c r="F2" s="34"/>
      <c r="G2" s="34"/>
      <c r="H2" s="35"/>
    </row>
    <row r="3" spans="2:10" ht="21" thickBot="1" x14ac:dyDescent="0.35">
      <c r="B3" s="36" t="s">
        <v>48</v>
      </c>
      <c r="C3" s="96" t="s">
        <v>49</v>
      </c>
      <c r="D3" s="96"/>
      <c r="E3" s="97"/>
      <c r="F3" s="98"/>
      <c r="G3" s="98"/>
      <c r="H3" s="99"/>
      <c r="I3" s="32"/>
    </row>
    <row r="4" spans="2:10" s="3" customFormat="1" ht="20.25" customHeight="1" x14ac:dyDescent="0.2">
      <c r="B4" s="92" t="s">
        <v>16</v>
      </c>
      <c r="C4" s="94" t="s">
        <v>22</v>
      </c>
      <c r="D4" s="95"/>
      <c r="E4" s="95"/>
      <c r="F4" s="95"/>
      <c r="G4" s="95"/>
      <c r="H4" s="92" t="s">
        <v>20</v>
      </c>
      <c r="I4" s="92" t="s">
        <v>21</v>
      </c>
      <c r="J4"/>
    </row>
    <row r="5" spans="2:10" s="3" customFormat="1" ht="51.75" thickBot="1" x14ac:dyDescent="0.25">
      <c r="B5" s="93"/>
      <c r="C5" s="87" t="s">
        <v>23</v>
      </c>
      <c r="D5" s="88" t="s">
        <v>24</v>
      </c>
      <c r="E5" s="89" t="s">
        <v>46</v>
      </c>
      <c r="F5" s="90" t="s">
        <v>25</v>
      </c>
      <c r="G5" s="90" t="s">
        <v>26</v>
      </c>
      <c r="H5" s="93"/>
      <c r="I5" s="93"/>
      <c r="J5"/>
    </row>
    <row r="6" spans="2:10" ht="13.5" thickBot="1" x14ac:dyDescent="0.25">
      <c r="B6" s="91" t="s">
        <v>47</v>
      </c>
      <c r="C6" s="47" t="s">
        <v>7</v>
      </c>
      <c r="D6" s="37" t="s">
        <v>34</v>
      </c>
      <c r="E6" s="37" t="s">
        <v>14</v>
      </c>
      <c r="F6" s="37" t="s">
        <v>38</v>
      </c>
      <c r="G6" s="37" t="s">
        <v>38</v>
      </c>
      <c r="H6" s="69">
        <f>IF(ISBLANK(C6),"",VLOOKUP(C6,'Bases (ne pas modifier)'!$A$6:$B$8,2,0)+VLOOKUP(D6,'Bases (ne pas modifier)'!$A$11:$B$13,2,0)+VLOOKUP(E6,'Bases (ne pas modifier)'!$A$15:$B$16,2,0)+VLOOKUP(F6,'Bases (ne pas modifier)'!$A$18:$B$19:'Bases (ne pas modifier)'!$B$20,2,0)+VLOOKUP(G6,'Bases (ne pas modifier)'!$A$18:$B$19,2,0))</f>
        <v>1</v>
      </c>
      <c r="I6" s="40"/>
    </row>
    <row r="7" spans="2:10" x14ac:dyDescent="0.2">
      <c r="B7" s="91"/>
      <c r="C7" s="41"/>
      <c r="D7" s="38"/>
      <c r="E7" s="38"/>
      <c r="F7" s="38"/>
      <c r="G7" s="38"/>
      <c r="H7" s="70" t="str">
        <f>IF(ISBLANK(C7),"",VLOOKUP(C7,'Bases (ne pas modifier)'!$A$6:$B$8,2,0)+VLOOKUP(D7,'Bases (ne pas modifier)'!$A$11:$B$13,2,0)+VLOOKUP(E7,'Bases (ne pas modifier)'!$A$15:$B$16,2,0)+VLOOKUP(F7,'Bases (ne pas modifier)'!$A$18:$B$19:'Bases (ne pas modifier)'!$B$20,2,0)+VLOOKUP(G7,'Bases (ne pas modifier)'!$A$18:$B$19,2,0))</f>
        <v/>
      </c>
      <c r="I7" s="42"/>
    </row>
    <row r="8" spans="2:10" x14ac:dyDescent="0.2">
      <c r="B8" s="75"/>
      <c r="C8" s="41"/>
      <c r="D8" s="38"/>
      <c r="E8" s="38"/>
      <c r="F8" s="38"/>
      <c r="G8" s="38"/>
      <c r="H8" s="70" t="str">
        <f>IF(ISBLANK(C8),"",VLOOKUP(C8,'Bases (ne pas modifier)'!$A$6:$B$8,2,0)+VLOOKUP(D8,'Bases (ne pas modifier)'!$A$11:$B$13,2,0)+VLOOKUP(E8,'Bases (ne pas modifier)'!$A$15:$B$16,2,0)+VLOOKUP(F8,'Bases (ne pas modifier)'!$A$18:$B$19:'Bases (ne pas modifier)'!$B$20,2,0)+VLOOKUP(G8,'Bases (ne pas modifier)'!$A$18:$B$19,2,0))</f>
        <v/>
      </c>
      <c r="I8" s="42"/>
    </row>
    <row r="9" spans="2:10" x14ac:dyDescent="0.2">
      <c r="B9" s="75"/>
      <c r="C9" s="41"/>
      <c r="D9" s="38"/>
      <c r="E9" s="38"/>
      <c r="F9" s="38"/>
      <c r="G9" s="38"/>
      <c r="H9" s="70" t="str">
        <f>IF(ISBLANK(C9),"",VLOOKUP(C9,'Bases (ne pas modifier)'!$A$6:$B$8,2,0)+VLOOKUP(D9,'Bases (ne pas modifier)'!$A$11:$B$13,2,0)+VLOOKUP(E9,'Bases (ne pas modifier)'!$A$15:$B$16,2,0)+VLOOKUP(F9,'Bases (ne pas modifier)'!$A$18:$B$19:'Bases (ne pas modifier)'!$B$20,2,0)+VLOOKUP(G9,'Bases (ne pas modifier)'!$A$18:$B$19,2,0))</f>
        <v/>
      </c>
      <c r="I9" s="42"/>
    </row>
    <row r="10" spans="2:10" x14ac:dyDescent="0.2">
      <c r="B10" s="75"/>
      <c r="C10" s="41"/>
      <c r="D10" s="38"/>
      <c r="E10" s="38"/>
      <c r="F10" s="38"/>
      <c r="G10" s="38"/>
      <c r="H10" s="70" t="str">
        <f>IF(ISBLANK(C10),"",VLOOKUP(C10,'Bases (ne pas modifier)'!$A$6:$B$8,2,0)+VLOOKUP(D10,'Bases (ne pas modifier)'!$A$11:$B$13,2,0)+VLOOKUP(E10,'Bases (ne pas modifier)'!$A$15:$B$16,2,0)+VLOOKUP(F10,'Bases (ne pas modifier)'!$A$18:$B$19:'Bases (ne pas modifier)'!$B$20,2,0)+VLOOKUP(G10,'Bases (ne pas modifier)'!$A$18:$B$19,2,0))</f>
        <v/>
      </c>
      <c r="I10" s="42"/>
    </row>
    <row r="11" spans="2:10" x14ac:dyDescent="0.2">
      <c r="B11" s="75"/>
      <c r="C11" s="41"/>
      <c r="D11" s="38"/>
      <c r="E11" s="38"/>
      <c r="F11" s="38"/>
      <c r="G11" s="38"/>
      <c r="H11" s="70" t="str">
        <f>IF(ISBLANK(C11),"",VLOOKUP(C11,'Bases (ne pas modifier)'!$A$6:$B$8,2,0)+VLOOKUP(D11,'Bases (ne pas modifier)'!$A$11:$B$13,2,0)+VLOOKUP(E11,'Bases (ne pas modifier)'!$A$15:$B$16,2,0)+VLOOKUP(F11,'Bases (ne pas modifier)'!$A$18:$B$19:'Bases (ne pas modifier)'!$B$20,2,0)+VLOOKUP(G11,'Bases (ne pas modifier)'!$A$18:$B$19,2,0))</f>
        <v/>
      </c>
      <c r="I11" s="42"/>
    </row>
    <row r="12" spans="2:10" x14ac:dyDescent="0.2">
      <c r="B12" s="75"/>
      <c r="C12" s="41"/>
      <c r="D12" s="38"/>
      <c r="E12" s="38"/>
      <c r="F12" s="38"/>
      <c r="G12" s="38"/>
      <c r="H12" s="70" t="str">
        <f>IF(ISBLANK(C12),"",VLOOKUP(C12,'Bases (ne pas modifier)'!$A$6:$B$8,2,0)+VLOOKUP(D12,'Bases (ne pas modifier)'!$A$11:$B$13,2,0)+VLOOKUP(E12,'Bases (ne pas modifier)'!$A$15:$B$16,2,0)+VLOOKUP(F12,'Bases (ne pas modifier)'!$A$18:$B$19:'Bases (ne pas modifier)'!$B$20,2,0)+VLOOKUP(G12,'Bases (ne pas modifier)'!$A$18:$B$19,2,0))</f>
        <v/>
      </c>
      <c r="I12" s="42"/>
    </row>
    <row r="13" spans="2:10" x14ac:dyDescent="0.2">
      <c r="B13" s="75"/>
      <c r="C13" s="41"/>
      <c r="D13" s="38"/>
      <c r="E13" s="38"/>
      <c r="F13" s="38"/>
      <c r="G13" s="38"/>
      <c r="H13" s="70" t="str">
        <f>IF(ISBLANK(C13),"",VLOOKUP(C13,'Bases (ne pas modifier)'!$A$6:$B$8,2,0)+VLOOKUP(D13,'Bases (ne pas modifier)'!$A$11:$B$13,2,0)+VLOOKUP(E13,'Bases (ne pas modifier)'!$A$15:$B$16,2,0)+VLOOKUP(F13,'Bases (ne pas modifier)'!$A$18:$B$19:'Bases (ne pas modifier)'!$B$20,2,0)+VLOOKUP(G13,'Bases (ne pas modifier)'!$A$18:$B$19,2,0))</f>
        <v/>
      </c>
      <c r="I13" s="42"/>
    </row>
    <row r="14" spans="2:10" x14ac:dyDescent="0.2">
      <c r="B14" s="75"/>
      <c r="C14" s="41"/>
      <c r="D14" s="38"/>
      <c r="E14" s="38"/>
      <c r="F14" s="38"/>
      <c r="G14" s="38"/>
      <c r="H14" s="70" t="str">
        <f>IF(ISBLANK(C14),"",VLOOKUP(C14,'Bases (ne pas modifier)'!$A$6:$B$8,2,0)+VLOOKUP(D14,'Bases (ne pas modifier)'!$A$11:$B$13,2,0)+VLOOKUP(E14,'Bases (ne pas modifier)'!$A$15:$B$16,2,0)+VLOOKUP(F14,'Bases (ne pas modifier)'!$A$18:$B$19:'Bases (ne pas modifier)'!$B$20,2,0)+VLOOKUP(G14,'Bases (ne pas modifier)'!$A$18:$B$19,2,0))</f>
        <v/>
      </c>
      <c r="I14" s="42"/>
    </row>
    <row r="15" spans="2:10" x14ac:dyDescent="0.2">
      <c r="B15" s="75"/>
      <c r="C15" s="41"/>
      <c r="D15" s="38"/>
      <c r="E15" s="38"/>
      <c r="F15" s="38"/>
      <c r="G15" s="38"/>
      <c r="H15" s="70" t="str">
        <f>IF(ISBLANK(C15),"",VLOOKUP(C15,'Bases (ne pas modifier)'!$A$6:$B$8,2,0)+VLOOKUP(D15,'Bases (ne pas modifier)'!$A$11:$B$13,2,0)+VLOOKUP(E15,'Bases (ne pas modifier)'!$A$15:$B$16,2,0)+VLOOKUP(F15,'Bases (ne pas modifier)'!$A$18:$B$19:'Bases (ne pas modifier)'!$B$20,2,0)+VLOOKUP(G15,'Bases (ne pas modifier)'!$A$18:$B$19,2,0))</f>
        <v/>
      </c>
      <c r="I15" s="42"/>
    </row>
    <row r="16" spans="2:10" x14ac:dyDescent="0.2">
      <c r="B16" s="75"/>
      <c r="C16" s="41"/>
      <c r="D16" s="38"/>
      <c r="E16" s="38"/>
      <c r="F16" s="38"/>
      <c r="G16" s="38"/>
      <c r="H16" s="70" t="str">
        <f>IF(ISBLANK(C16),"",VLOOKUP(C16,'Bases (ne pas modifier)'!$A$6:$B$8,2,0)+VLOOKUP(D16,'Bases (ne pas modifier)'!$A$11:$B$13,2,0)+VLOOKUP(E16,'Bases (ne pas modifier)'!$A$15:$B$16,2,0)+VLOOKUP(F16,'Bases (ne pas modifier)'!$A$18:$B$19:'Bases (ne pas modifier)'!$B$20,2,0)+VLOOKUP(G16,'Bases (ne pas modifier)'!$A$18:$B$19,2,0))</f>
        <v/>
      </c>
      <c r="I16" s="42"/>
    </row>
    <row r="17" spans="2:9" x14ac:dyDescent="0.2">
      <c r="B17" s="75"/>
      <c r="C17" s="41"/>
      <c r="D17" s="38"/>
      <c r="E17" s="38"/>
      <c r="F17" s="38"/>
      <c r="G17" s="38"/>
      <c r="H17" s="70" t="str">
        <f>IF(ISBLANK(C17),"",VLOOKUP(C17,'Bases (ne pas modifier)'!$A$6:$B$8,2,0)+VLOOKUP(D17,'Bases (ne pas modifier)'!$A$11:$B$13,2,0)+VLOOKUP(E17,'Bases (ne pas modifier)'!$A$15:$B$16,2,0)+VLOOKUP(F17,'Bases (ne pas modifier)'!$A$18:$B$19:'Bases (ne pas modifier)'!$B$20,2,0)+VLOOKUP(G17,'Bases (ne pas modifier)'!$A$18:$B$19,2,0))</f>
        <v/>
      </c>
      <c r="I17" s="42"/>
    </row>
    <row r="18" spans="2:9" x14ac:dyDescent="0.2">
      <c r="B18" s="75"/>
      <c r="C18" s="41"/>
      <c r="D18" s="38"/>
      <c r="E18" s="38"/>
      <c r="F18" s="38"/>
      <c r="G18" s="38"/>
      <c r="H18" s="70" t="str">
        <f>IF(ISBLANK(C18),"",VLOOKUP(C18,'Bases (ne pas modifier)'!$A$6:$B$8,2,0)+VLOOKUP(D18,'Bases (ne pas modifier)'!$A$11:$B$13,2,0)+VLOOKUP(E18,'Bases (ne pas modifier)'!$A$15:$B$16,2,0)+VLOOKUP(F18,'Bases (ne pas modifier)'!$A$18:$B$19:'Bases (ne pas modifier)'!$B$20,2,0)+VLOOKUP(G18,'Bases (ne pas modifier)'!$A$18:$B$19,2,0))</f>
        <v/>
      </c>
      <c r="I18" s="42"/>
    </row>
    <row r="19" spans="2:9" x14ac:dyDescent="0.2">
      <c r="B19" s="75"/>
      <c r="C19" s="41"/>
      <c r="D19" s="38"/>
      <c r="E19" s="38"/>
      <c r="F19" s="38"/>
      <c r="G19" s="38"/>
      <c r="H19" s="70" t="str">
        <f>IF(ISBLANK(C19),"",VLOOKUP(C19,'Bases (ne pas modifier)'!$A$6:$B$8,2,0)+VLOOKUP(D19,'Bases (ne pas modifier)'!$A$11:$B$13,2,0)+VLOOKUP(E19,'Bases (ne pas modifier)'!$A$15:$B$16,2,0)+VLOOKUP(F19,'Bases (ne pas modifier)'!$A$18:$B$19:'Bases (ne pas modifier)'!$B$20,2,0)+VLOOKUP(G19,'Bases (ne pas modifier)'!$A$18:$B$19,2,0))</f>
        <v/>
      </c>
      <c r="I19" s="42"/>
    </row>
    <row r="20" spans="2:9" x14ac:dyDescent="0.2">
      <c r="B20" s="75"/>
      <c r="C20" s="41"/>
      <c r="D20" s="38"/>
      <c r="E20" s="38"/>
      <c r="F20" s="38"/>
      <c r="G20" s="38"/>
      <c r="H20" s="70" t="str">
        <f>IF(ISBLANK(C20),"",VLOOKUP(C20,'Bases (ne pas modifier)'!$A$6:$B$8,2,0)+VLOOKUP(D20,'Bases (ne pas modifier)'!$A$11:$B$13,2,0)+VLOOKUP(E20,'Bases (ne pas modifier)'!$A$15:$B$16,2,0)+VLOOKUP(F20,'Bases (ne pas modifier)'!$A$18:$B$19:'Bases (ne pas modifier)'!$B$20,2,0)+VLOOKUP(G20,'Bases (ne pas modifier)'!$A$18:$B$19,2,0))</f>
        <v/>
      </c>
      <c r="I20" s="42"/>
    </row>
    <row r="21" spans="2:9" x14ac:dyDescent="0.2">
      <c r="B21" s="75"/>
      <c r="C21" s="41"/>
      <c r="D21" s="38"/>
      <c r="E21" s="38"/>
      <c r="F21" s="38"/>
      <c r="G21" s="38"/>
      <c r="H21" s="70" t="str">
        <f>IF(ISBLANK(C21),"",VLOOKUP(C21,'Bases (ne pas modifier)'!$A$6:$B$8,2,0)+VLOOKUP(D21,'Bases (ne pas modifier)'!$A$11:$B$13,2,0)+VLOOKUP(E21,'Bases (ne pas modifier)'!$A$15:$B$16,2,0)+VLOOKUP(F21,'Bases (ne pas modifier)'!$A$18:$B$19:'Bases (ne pas modifier)'!$B$20,2,0)+VLOOKUP(G21,'Bases (ne pas modifier)'!$A$18:$B$19,2,0))</f>
        <v/>
      </c>
      <c r="I21" s="42"/>
    </row>
    <row r="22" spans="2:9" x14ac:dyDescent="0.2">
      <c r="B22" s="75"/>
      <c r="C22" s="41"/>
      <c r="D22" s="38"/>
      <c r="E22" s="38"/>
      <c r="F22" s="38"/>
      <c r="G22" s="38"/>
      <c r="H22" s="70" t="str">
        <f>IF(ISBLANK(C22),"",VLOOKUP(C22,'Bases (ne pas modifier)'!$A$6:$B$8,2,0)+VLOOKUP(D22,'Bases (ne pas modifier)'!$A$11:$B$13,2,0)+VLOOKUP(E22,'Bases (ne pas modifier)'!$A$15:$B$16,2,0)+VLOOKUP(F22,'Bases (ne pas modifier)'!$A$18:$B$19:'Bases (ne pas modifier)'!$B$20,2,0)+VLOOKUP(G22,'Bases (ne pas modifier)'!$A$18:$B$19,2,0))</f>
        <v/>
      </c>
      <c r="I22" s="42"/>
    </row>
    <row r="23" spans="2:9" x14ac:dyDescent="0.2">
      <c r="B23" s="75"/>
      <c r="C23" s="41"/>
      <c r="D23" s="38"/>
      <c r="E23" s="38"/>
      <c r="F23" s="38"/>
      <c r="G23" s="38"/>
      <c r="H23" s="70" t="str">
        <f>IF(ISBLANK(C23),"",VLOOKUP(C23,'Bases (ne pas modifier)'!$A$6:$B$8,2,0)+VLOOKUP(D23,'Bases (ne pas modifier)'!$A$11:$B$13,2,0)+VLOOKUP(E23,'Bases (ne pas modifier)'!$A$15:$B$16,2,0)+VLOOKUP(F23,'Bases (ne pas modifier)'!$A$18:$B$19:'Bases (ne pas modifier)'!$B$20,2,0)+VLOOKUP(G23,'Bases (ne pas modifier)'!$A$18:$B$19,2,0))</f>
        <v/>
      </c>
      <c r="I23" s="42"/>
    </row>
    <row r="24" spans="2:9" x14ac:dyDescent="0.2">
      <c r="B24" s="75"/>
      <c r="C24" s="41"/>
      <c r="D24" s="38"/>
      <c r="E24" s="38"/>
      <c r="F24" s="38"/>
      <c r="G24" s="38"/>
      <c r="H24" s="70" t="str">
        <f>IF(ISBLANK(C24),"",VLOOKUP(C24,'Bases (ne pas modifier)'!$A$6:$B$8,2,0)+VLOOKUP(D24,'Bases (ne pas modifier)'!$A$11:$B$13,2,0)+VLOOKUP(E24,'Bases (ne pas modifier)'!$A$15:$B$16,2,0)+VLOOKUP(F24,'Bases (ne pas modifier)'!$A$18:$B$19:'Bases (ne pas modifier)'!$B$20,2,0)+VLOOKUP(G24,'Bases (ne pas modifier)'!$A$18:$B$19,2,0))</f>
        <v/>
      </c>
      <c r="I24" s="42"/>
    </row>
    <row r="25" spans="2:9" x14ac:dyDescent="0.2">
      <c r="B25" s="75"/>
      <c r="C25" s="41"/>
      <c r="D25" s="38"/>
      <c r="E25" s="38"/>
      <c r="F25" s="38"/>
      <c r="G25" s="38"/>
      <c r="H25" s="70" t="str">
        <f>IF(ISBLANK(C25),"",VLOOKUP(C25,'Bases (ne pas modifier)'!$A$6:$B$8,2,0)+VLOOKUP(D25,'Bases (ne pas modifier)'!$A$11:$B$13,2,0)+VLOOKUP(E25,'Bases (ne pas modifier)'!$A$15:$B$16,2,0)+VLOOKUP(F25,'Bases (ne pas modifier)'!$A$18:$B$19:'Bases (ne pas modifier)'!$B$20,2,0)+VLOOKUP(G25,'Bases (ne pas modifier)'!$A$18:$B$19,2,0))</f>
        <v/>
      </c>
      <c r="I25" s="42"/>
    </row>
    <row r="26" spans="2:9" x14ac:dyDescent="0.2">
      <c r="B26" s="75"/>
      <c r="C26" s="41"/>
      <c r="D26" s="38"/>
      <c r="E26" s="38"/>
      <c r="F26" s="38"/>
      <c r="G26" s="38"/>
      <c r="H26" s="70" t="str">
        <f>IF(ISBLANK(C26),"",VLOOKUP(C26,'Bases (ne pas modifier)'!$A$6:$B$8,2,0)+VLOOKUP(D26,'Bases (ne pas modifier)'!$A$11:$B$13,2,0)+VLOOKUP(E26,'Bases (ne pas modifier)'!$A$15:$B$16,2,0)+VLOOKUP(F26,'Bases (ne pas modifier)'!$A$18:$B$19:'Bases (ne pas modifier)'!$B$20,2,0)+VLOOKUP(G26,'Bases (ne pas modifier)'!$A$18:$B$19,2,0))</f>
        <v/>
      </c>
      <c r="I26" s="42"/>
    </row>
    <row r="27" spans="2:9" x14ac:dyDescent="0.2">
      <c r="B27" s="75"/>
      <c r="C27" s="41"/>
      <c r="D27" s="38"/>
      <c r="E27" s="38"/>
      <c r="F27" s="38"/>
      <c r="G27" s="38"/>
      <c r="H27" s="70" t="str">
        <f>IF(ISBLANK(C27),"",VLOOKUP(C27,'Bases (ne pas modifier)'!$A$6:$B$8,2,0)+VLOOKUP(D27,'Bases (ne pas modifier)'!$A$11:$B$13,2,0)+VLOOKUP(E27,'Bases (ne pas modifier)'!$A$15:$B$16,2,0)+VLOOKUP(F27,'Bases (ne pas modifier)'!$A$18:$B$19:'Bases (ne pas modifier)'!$B$20,2,0)+VLOOKUP(G27,'Bases (ne pas modifier)'!$A$18:$B$19,2,0))</f>
        <v/>
      </c>
      <c r="I27" s="42"/>
    </row>
    <row r="28" spans="2:9" x14ac:dyDescent="0.2">
      <c r="B28" s="75"/>
      <c r="C28" s="41"/>
      <c r="D28" s="38"/>
      <c r="E28" s="38"/>
      <c r="F28" s="38"/>
      <c r="G28" s="38"/>
      <c r="H28" s="70" t="str">
        <f>IF(ISBLANK(C28),"",VLOOKUP(C28,'Bases (ne pas modifier)'!$A$6:$B$8,2,0)+VLOOKUP(D28,'Bases (ne pas modifier)'!$A$11:$B$13,2,0)+VLOOKUP(E28,'Bases (ne pas modifier)'!$A$15:$B$16,2,0)+VLOOKUP(F28,'Bases (ne pas modifier)'!$A$18:$B$19:'Bases (ne pas modifier)'!$B$20,2,0)+VLOOKUP(G28,'Bases (ne pas modifier)'!$A$18:$B$19,2,0))</f>
        <v/>
      </c>
      <c r="I28" s="42"/>
    </row>
    <row r="29" spans="2:9" x14ac:dyDescent="0.2">
      <c r="B29" s="75"/>
      <c r="C29" s="41"/>
      <c r="D29" s="38"/>
      <c r="E29" s="38"/>
      <c r="F29" s="38"/>
      <c r="G29" s="38"/>
      <c r="H29" s="70" t="str">
        <f>IF(ISBLANK(C29),"",VLOOKUP(C29,'Bases (ne pas modifier)'!$A$6:$B$8,2,0)+VLOOKUP(D29,'Bases (ne pas modifier)'!$A$11:$B$13,2,0)+VLOOKUP(E29,'Bases (ne pas modifier)'!$A$15:$B$16,2,0)+VLOOKUP(F29,'Bases (ne pas modifier)'!$A$18:$B$19:'Bases (ne pas modifier)'!$B$20,2,0)+VLOOKUP(G29,'Bases (ne pas modifier)'!$A$18:$B$19,2,0))</f>
        <v/>
      </c>
      <c r="I29" s="42"/>
    </row>
    <row r="30" spans="2:9" x14ac:dyDescent="0.2">
      <c r="B30" s="75"/>
      <c r="C30" s="41"/>
      <c r="D30" s="38"/>
      <c r="E30" s="38"/>
      <c r="F30" s="38"/>
      <c r="G30" s="38"/>
      <c r="H30" s="70" t="str">
        <f>IF(ISBLANK(C30),"",VLOOKUP(C30,'Bases (ne pas modifier)'!$A$6:$B$8,2,0)+VLOOKUP(D30,'Bases (ne pas modifier)'!$A$11:$B$13,2,0)+VLOOKUP(E30,'Bases (ne pas modifier)'!$A$15:$B$16,2,0)+VLOOKUP(F30,'Bases (ne pas modifier)'!$A$18:$B$19:'Bases (ne pas modifier)'!$B$20,2,0)+VLOOKUP(G30,'Bases (ne pas modifier)'!$A$18:$B$19,2,0))</f>
        <v/>
      </c>
      <c r="I30" s="42"/>
    </row>
    <row r="31" spans="2:9" x14ac:dyDescent="0.2">
      <c r="B31" s="75"/>
      <c r="C31" s="41"/>
      <c r="D31" s="38"/>
      <c r="E31" s="38"/>
      <c r="F31" s="38"/>
      <c r="G31" s="38"/>
      <c r="H31" s="70" t="str">
        <f>IF(ISBLANK(C31),"",VLOOKUP(C31,'Bases (ne pas modifier)'!$A$6:$B$8,2,0)+VLOOKUP(D31,'Bases (ne pas modifier)'!$A$11:$B$13,2,0)+VLOOKUP(E31,'Bases (ne pas modifier)'!$A$15:$B$16,2,0)+VLOOKUP(F31,'Bases (ne pas modifier)'!$A$18:$B$19:'Bases (ne pas modifier)'!$B$20,2,0)+VLOOKUP(G31,'Bases (ne pas modifier)'!$A$18:$B$19,2,0))</f>
        <v/>
      </c>
      <c r="I31" s="42"/>
    </row>
    <row r="32" spans="2:9" ht="13.5" thickBot="1" x14ac:dyDescent="0.25">
      <c r="B32" s="76"/>
      <c r="C32" s="43"/>
      <c r="D32" s="39"/>
      <c r="E32" s="39"/>
      <c r="F32" s="39"/>
      <c r="G32" s="39"/>
      <c r="H32" s="71" t="str">
        <f>IF(ISBLANK(C32),"",VLOOKUP(C32,'Bases (ne pas modifier)'!$A$6:$B$8,2,0)+VLOOKUP(D32,'Bases (ne pas modifier)'!$A$11:$B$13,2,0)+VLOOKUP(E32,'Bases (ne pas modifier)'!$A$15:$B$16,2,0)+VLOOKUP(F32,'Bases (ne pas modifier)'!$A$18:$B$19:'Bases (ne pas modifier)'!$B$20,2,0)+VLOOKUP(G32,'Bases (ne pas modifier)'!$A$18:$B$19,2,0))</f>
        <v/>
      </c>
      <c r="I32" s="44"/>
    </row>
  </sheetData>
  <sheetProtection formatCells="0" formatColumns="0" formatRows="0" selectLockedCells="1"/>
  <mergeCells count="6">
    <mergeCell ref="B4:B5"/>
    <mergeCell ref="H4:H5"/>
    <mergeCell ref="I4:I5"/>
    <mergeCell ref="C4:G4"/>
    <mergeCell ref="C3:D3"/>
    <mergeCell ref="E3:H3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'Bases (ne pas modifier)'!$A$6:$A$8</xm:f>
          </x14:formula1>
          <xm:sqref>C6:C32</xm:sqref>
        </x14:dataValidation>
        <x14:dataValidation type="list" allowBlank="1" showInputMessage="1" showErrorMessage="1" xr:uid="{00000000-0002-0000-0000-000001000000}">
          <x14:formula1>
            <xm:f>'Bases (ne pas modifier)'!$A$11:$A$13</xm:f>
          </x14:formula1>
          <xm:sqref>D6:D32</xm:sqref>
        </x14:dataValidation>
        <x14:dataValidation type="list" allowBlank="1" showInputMessage="1" showErrorMessage="1" xr:uid="{00000000-0002-0000-0000-000002000000}">
          <x14:formula1>
            <xm:f>'Bases (ne pas modifier)'!$A$15:$A$16</xm:f>
          </x14:formula1>
          <xm:sqref>E6:E32</xm:sqref>
        </x14:dataValidation>
        <x14:dataValidation type="list" allowBlank="1" showInputMessage="1" showErrorMessage="1" xr:uid="{00000000-0002-0000-0000-000003000000}">
          <x14:formula1>
            <xm:f>'Bases (ne pas modifier)'!$A$18:$A$19</xm:f>
          </x14:formula1>
          <xm:sqref>F6:G32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1:N45"/>
  <sheetViews>
    <sheetView workbookViewId="0">
      <selection activeCell="Q17" sqref="Q17"/>
    </sheetView>
  </sheetViews>
  <sheetFormatPr baseColWidth="10" defaultRowHeight="12.75" x14ac:dyDescent="0.2"/>
  <cols>
    <col min="1" max="1" width="5.7109375" customWidth="1"/>
    <col min="2" max="2" width="25.42578125" style="3" customWidth="1"/>
    <col min="3" max="3" width="16.140625" style="3" customWidth="1"/>
    <col min="4" max="4" width="12.42578125" style="3" customWidth="1"/>
    <col min="5" max="5" width="13.140625" style="3" customWidth="1"/>
    <col min="6" max="6" width="12.28515625" style="4" customWidth="1"/>
    <col min="7" max="7" width="13.42578125" style="3" customWidth="1"/>
    <col min="8" max="8" width="14.28515625" customWidth="1"/>
    <col min="9" max="9" width="7" customWidth="1"/>
    <col min="10" max="11" width="6.7109375" customWidth="1"/>
    <col min="12" max="12" width="11.85546875" customWidth="1"/>
    <col min="13" max="13" width="10.5703125" customWidth="1"/>
    <col min="14" max="14" width="13.85546875" customWidth="1"/>
  </cols>
  <sheetData>
    <row r="1" spans="2:14" s="32" customFormat="1" ht="18.75" customHeight="1" thickBot="1" x14ac:dyDescent="0.3">
      <c r="B1" s="65" t="s">
        <v>17</v>
      </c>
      <c r="C1" s="33" t="s">
        <v>18</v>
      </c>
      <c r="D1" s="33" t="s">
        <v>19</v>
      </c>
      <c r="E1" s="34"/>
      <c r="F1" s="34"/>
      <c r="G1" s="35"/>
    </row>
    <row r="2" spans="2:14" ht="24" customHeight="1" thickBot="1" x14ac:dyDescent="0.25">
      <c r="B2" s="80" t="s">
        <v>48</v>
      </c>
      <c r="C2" s="81" t="s">
        <v>50</v>
      </c>
      <c r="D2" s="118"/>
      <c r="E2" s="118"/>
      <c r="F2" s="118"/>
      <c r="G2" s="119"/>
      <c r="H2" s="130" t="s">
        <v>33</v>
      </c>
      <c r="I2" s="112" t="s">
        <v>28</v>
      </c>
      <c r="J2" s="113"/>
      <c r="K2" s="114"/>
      <c r="L2" s="133" t="s">
        <v>29</v>
      </c>
      <c r="M2" s="115" t="s">
        <v>30</v>
      </c>
      <c r="N2" s="109" t="s">
        <v>31</v>
      </c>
    </row>
    <row r="3" spans="2:14" s="2" customFormat="1" ht="9" customHeight="1" x14ac:dyDescent="0.2">
      <c r="B3" s="92" t="s">
        <v>16</v>
      </c>
      <c r="C3" s="92" t="s">
        <v>20</v>
      </c>
      <c r="D3" s="120" t="s">
        <v>27</v>
      </c>
      <c r="E3" s="121"/>
      <c r="F3" s="124" t="s">
        <v>32</v>
      </c>
      <c r="G3" s="125"/>
      <c r="H3" s="131"/>
      <c r="I3" s="50">
        <v>1</v>
      </c>
      <c r="J3" s="51">
        <v>2</v>
      </c>
      <c r="K3" s="51">
        <v>3</v>
      </c>
      <c r="L3" s="134"/>
      <c r="M3" s="116"/>
      <c r="N3" s="110"/>
    </row>
    <row r="4" spans="2:14" s="5" customFormat="1" ht="24" customHeight="1" x14ac:dyDescent="0.2">
      <c r="B4" s="107"/>
      <c r="C4" s="107"/>
      <c r="D4" s="122"/>
      <c r="E4" s="123"/>
      <c r="F4" s="126"/>
      <c r="G4" s="127"/>
      <c r="H4" s="132"/>
      <c r="I4" s="52">
        <v>0.27</v>
      </c>
      <c r="J4" s="53">
        <v>0.3</v>
      </c>
      <c r="K4" s="54">
        <v>0.33</v>
      </c>
      <c r="L4" s="135"/>
      <c r="M4" s="117"/>
      <c r="N4" s="111"/>
    </row>
    <row r="5" spans="2:14" s="3" customFormat="1" ht="23.25" customHeight="1" thickBot="1" x14ac:dyDescent="0.25">
      <c r="B5" s="108"/>
      <c r="C5" s="108"/>
      <c r="D5" s="48" t="s">
        <v>0</v>
      </c>
      <c r="E5" s="77" t="s">
        <v>45</v>
      </c>
      <c r="F5" s="49" t="s">
        <v>0</v>
      </c>
      <c r="G5" s="78" t="s">
        <v>45</v>
      </c>
      <c r="H5" s="55" t="s">
        <v>1</v>
      </c>
      <c r="I5" s="56" t="s">
        <v>0</v>
      </c>
      <c r="J5" s="57" t="s">
        <v>0</v>
      </c>
      <c r="K5" s="57" t="s">
        <v>0</v>
      </c>
      <c r="L5" s="74" t="s">
        <v>0</v>
      </c>
      <c r="M5" s="73" t="s">
        <v>3</v>
      </c>
      <c r="N5" s="58" t="s">
        <v>1</v>
      </c>
    </row>
    <row r="6" spans="2:14" x14ac:dyDescent="0.2">
      <c r="B6" s="45" t="str">
        <f>' 1. Calcul des dépenses sup.'!B6</f>
        <v>Chemin de</v>
      </c>
      <c r="C6" s="82">
        <f>IF(' 1. Calcul des dépenses sup.'!H6="",0,' 1. Calcul des dépenses sup.'!H6)</f>
        <v>1</v>
      </c>
      <c r="D6" s="83">
        <v>1800</v>
      </c>
      <c r="E6" s="84">
        <f>IF(ISBLANK(D6),0,(IF(C6&gt;4,50,IF(C6&gt;1,40,25))))</f>
        <v>25</v>
      </c>
      <c r="F6" s="85">
        <v>900</v>
      </c>
      <c r="G6" s="84">
        <f>IF(ISBLANK(F6),0,(IF(C6&gt;4,60,IF(C6&gt;1,50,40))))</f>
        <v>40</v>
      </c>
      <c r="H6" s="86">
        <f>D6*E6+F6*G6</f>
        <v>81000</v>
      </c>
      <c r="I6" s="15"/>
      <c r="J6" s="16"/>
      <c r="K6" s="16">
        <v>2700</v>
      </c>
      <c r="L6" s="68" t="str">
        <f t="shared" ref="L6:L32" si="0">IF(B6=0," ",IF(-D6-F6+I6+J6+K6=0,"OK",SUM(-D6-F6+I6+J6+K6)))</f>
        <v>OK</v>
      </c>
      <c r="M6" s="59">
        <f>IF(I6+J6+K6=0,"",(I6*$I$4+J6*$J$4+K6*$K$4)/(I6+J6+K6))</f>
        <v>0.33</v>
      </c>
      <c r="N6" s="60">
        <f>IF(H6=0,"",M6*H6)</f>
        <v>26730</v>
      </c>
    </row>
    <row r="7" spans="2:14" x14ac:dyDescent="0.2">
      <c r="B7" s="45">
        <f>' 1. Calcul des dépenses sup.'!B7</f>
        <v>0</v>
      </c>
      <c r="C7" s="82">
        <f>IF(' 1. Calcul des dépenses sup.'!H7="",0,' 1. Calcul des dépenses sup.'!H7)</f>
        <v>0</v>
      </c>
      <c r="D7" s="83"/>
      <c r="E7" s="84">
        <f t="shared" ref="E7:E32" si="1">IF(ISBLANK(D7),0,(IF(C7&gt;4,50,IF(C7&gt;1,40,25))))</f>
        <v>0</v>
      </c>
      <c r="F7" s="85"/>
      <c r="G7" s="84">
        <f t="shared" ref="G7:G32" si="2">IF(ISBLANK(F7),0,(IF(C7&gt;4,60,IF(C7&gt;1,50,40))))</f>
        <v>0</v>
      </c>
      <c r="H7" s="86">
        <f t="shared" ref="H7:H15" si="3">D7*E7+F7*G7</f>
        <v>0</v>
      </c>
      <c r="I7" s="9"/>
      <c r="J7" s="10"/>
      <c r="K7" s="10"/>
      <c r="L7" s="68" t="str">
        <f t="shared" si="0"/>
        <v xml:space="preserve"> </v>
      </c>
      <c r="M7" s="61" t="str">
        <f>IF(I7+J7+K7=0,"",(I7*$I$4+J7*$J$4+K7*$K$4)/(I7+J7+K7))</f>
        <v/>
      </c>
      <c r="N7" s="62" t="str">
        <f t="shared" ref="N7:N32" si="4">IF(H7=0,"",M7*H7)</f>
        <v/>
      </c>
    </row>
    <row r="8" spans="2:14" x14ac:dyDescent="0.2">
      <c r="B8" s="45">
        <f>' 1. Calcul des dépenses sup.'!B8</f>
        <v>0</v>
      </c>
      <c r="C8" s="82">
        <f>IF(' 1. Calcul des dépenses sup.'!H8="",0,' 1. Calcul des dépenses sup.'!H8)</f>
        <v>0</v>
      </c>
      <c r="D8" s="83"/>
      <c r="E8" s="84">
        <f t="shared" si="1"/>
        <v>0</v>
      </c>
      <c r="F8" s="85"/>
      <c r="G8" s="84">
        <f t="shared" si="2"/>
        <v>0</v>
      </c>
      <c r="H8" s="86">
        <f t="shared" si="3"/>
        <v>0</v>
      </c>
      <c r="I8" s="9"/>
      <c r="J8" s="10"/>
      <c r="K8" s="10"/>
      <c r="L8" s="68" t="str">
        <f t="shared" si="0"/>
        <v xml:space="preserve"> </v>
      </c>
      <c r="M8" s="61" t="str">
        <f>IF(I8+J8+K8=0,"",(I8*$I$4+J8*$J$4+K8*$K$4)/(I8+J8+K8))</f>
        <v/>
      </c>
      <c r="N8" s="62" t="str">
        <f t="shared" si="4"/>
        <v/>
      </c>
    </row>
    <row r="9" spans="2:14" x14ac:dyDescent="0.2">
      <c r="B9" s="45">
        <f>' 1. Calcul des dépenses sup.'!B9</f>
        <v>0</v>
      </c>
      <c r="C9" s="82">
        <f>IF(' 1. Calcul des dépenses sup.'!H9="",0,' 1. Calcul des dépenses sup.'!H9)</f>
        <v>0</v>
      </c>
      <c r="D9" s="83"/>
      <c r="E9" s="84">
        <f t="shared" si="1"/>
        <v>0</v>
      </c>
      <c r="F9" s="85"/>
      <c r="G9" s="84">
        <f t="shared" si="2"/>
        <v>0</v>
      </c>
      <c r="H9" s="86">
        <f t="shared" si="3"/>
        <v>0</v>
      </c>
      <c r="I9" s="9"/>
      <c r="J9" s="10"/>
      <c r="K9" s="10"/>
      <c r="L9" s="68" t="str">
        <f t="shared" si="0"/>
        <v xml:space="preserve"> </v>
      </c>
      <c r="M9" s="61" t="str">
        <f>IF(I9+J9+K9=0,"",(I9*$I$4+J9*$J$4+K9*$K$4)/(I9+J9+K9))</f>
        <v/>
      </c>
      <c r="N9" s="62" t="str">
        <f t="shared" si="4"/>
        <v/>
      </c>
    </row>
    <row r="10" spans="2:14" x14ac:dyDescent="0.2">
      <c r="B10" s="45">
        <f>' 1. Calcul des dépenses sup.'!B10</f>
        <v>0</v>
      </c>
      <c r="C10" s="82">
        <f>IF(' 1. Calcul des dépenses sup.'!H10="",0,' 1. Calcul des dépenses sup.'!H10)</f>
        <v>0</v>
      </c>
      <c r="D10" s="83"/>
      <c r="E10" s="84">
        <f t="shared" si="1"/>
        <v>0</v>
      </c>
      <c r="F10" s="85"/>
      <c r="G10" s="84">
        <f t="shared" si="2"/>
        <v>0</v>
      </c>
      <c r="H10" s="86">
        <f t="shared" si="3"/>
        <v>0</v>
      </c>
      <c r="I10" s="9"/>
      <c r="J10" s="10"/>
      <c r="K10" s="10"/>
      <c r="L10" s="68" t="str">
        <f t="shared" si="0"/>
        <v xml:space="preserve"> </v>
      </c>
      <c r="M10" s="61" t="str">
        <f t="shared" ref="M10:M32" si="5">IF(I10+J10+K10=0,"",(I10*$I$4+J10*$J$4+K10*$K$4)/(I10+J10+K10))</f>
        <v/>
      </c>
      <c r="N10" s="62" t="str">
        <f t="shared" si="4"/>
        <v/>
      </c>
    </row>
    <row r="11" spans="2:14" x14ac:dyDescent="0.2">
      <c r="B11" s="45">
        <f>' 1. Calcul des dépenses sup.'!B11</f>
        <v>0</v>
      </c>
      <c r="C11" s="82">
        <f>IF(' 1. Calcul des dépenses sup.'!H11="",0,' 1. Calcul des dépenses sup.'!H11)</f>
        <v>0</v>
      </c>
      <c r="D11" s="83"/>
      <c r="E11" s="84">
        <f t="shared" si="1"/>
        <v>0</v>
      </c>
      <c r="F11" s="85"/>
      <c r="G11" s="84">
        <f t="shared" si="2"/>
        <v>0</v>
      </c>
      <c r="H11" s="86">
        <f t="shared" si="3"/>
        <v>0</v>
      </c>
      <c r="I11" s="9"/>
      <c r="J11" s="10"/>
      <c r="K11" s="10"/>
      <c r="L11" s="68" t="str">
        <f t="shared" si="0"/>
        <v xml:space="preserve"> </v>
      </c>
      <c r="M11" s="61" t="str">
        <f t="shared" si="5"/>
        <v/>
      </c>
      <c r="N11" s="62" t="str">
        <f t="shared" si="4"/>
        <v/>
      </c>
    </row>
    <row r="12" spans="2:14" x14ac:dyDescent="0.2">
      <c r="B12" s="45">
        <f>' 1. Calcul des dépenses sup.'!B12</f>
        <v>0</v>
      </c>
      <c r="C12" s="82">
        <f>IF(' 1. Calcul des dépenses sup.'!H12="",0,' 1. Calcul des dépenses sup.'!H12)</f>
        <v>0</v>
      </c>
      <c r="D12" s="83"/>
      <c r="E12" s="84">
        <f t="shared" si="1"/>
        <v>0</v>
      </c>
      <c r="F12" s="85"/>
      <c r="G12" s="84">
        <f t="shared" si="2"/>
        <v>0</v>
      </c>
      <c r="H12" s="86">
        <f t="shared" si="3"/>
        <v>0</v>
      </c>
      <c r="I12" s="9"/>
      <c r="J12" s="10"/>
      <c r="K12" s="10"/>
      <c r="L12" s="68" t="str">
        <f t="shared" si="0"/>
        <v xml:space="preserve"> </v>
      </c>
      <c r="M12" s="61" t="str">
        <f t="shared" si="5"/>
        <v/>
      </c>
      <c r="N12" s="62" t="str">
        <f t="shared" si="4"/>
        <v/>
      </c>
    </row>
    <row r="13" spans="2:14" s="1" customFormat="1" x14ac:dyDescent="0.2">
      <c r="B13" s="45">
        <f>' 1. Calcul des dépenses sup.'!B13</f>
        <v>0</v>
      </c>
      <c r="C13" s="82">
        <f>IF(' 1. Calcul des dépenses sup.'!H13="",0,' 1. Calcul des dépenses sup.'!H13)</f>
        <v>0</v>
      </c>
      <c r="D13" s="83"/>
      <c r="E13" s="84">
        <f t="shared" si="1"/>
        <v>0</v>
      </c>
      <c r="F13" s="85"/>
      <c r="G13" s="84">
        <f t="shared" si="2"/>
        <v>0</v>
      </c>
      <c r="H13" s="86">
        <f t="shared" si="3"/>
        <v>0</v>
      </c>
      <c r="I13" s="11"/>
      <c r="J13" s="10"/>
      <c r="K13" s="12"/>
      <c r="L13" s="68" t="str">
        <f t="shared" si="0"/>
        <v xml:space="preserve"> </v>
      </c>
      <c r="M13" s="61" t="str">
        <f t="shared" si="5"/>
        <v/>
      </c>
      <c r="N13" s="62" t="str">
        <f t="shared" si="4"/>
        <v/>
      </c>
    </row>
    <row r="14" spans="2:14" x14ac:dyDescent="0.2">
      <c r="B14" s="45">
        <f>' 1. Calcul des dépenses sup.'!B14</f>
        <v>0</v>
      </c>
      <c r="C14" s="82">
        <f>IF(' 1. Calcul des dépenses sup.'!H14="",0,' 1. Calcul des dépenses sup.'!H14)</f>
        <v>0</v>
      </c>
      <c r="D14" s="83"/>
      <c r="E14" s="84">
        <f t="shared" si="1"/>
        <v>0</v>
      </c>
      <c r="F14" s="85"/>
      <c r="G14" s="84">
        <f t="shared" si="2"/>
        <v>0</v>
      </c>
      <c r="H14" s="86">
        <f t="shared" si="3"/>
        <v>0</v>
      </c>
      <c r="I14" s="9"/>
      <c r="J14" s="10"/>
      <c r="K14" s="10"/>
      <c r="L14" s="68" t="str">
        <f t="shared" si="0"/>
        <v xml:space="preserve"> </v>
      </c>
      <c r="M14" s="61" t="str">
        <f>IF(I14+J14+K14=0,"",(I14*$I$4+J14*$J$4+K14*$K$4)/(I14+J14+K14))</f>
        <v/>
      </c>
      <c r="N14" s="62" t="str">
        <f t="shared" si="4"/>
        <v/>
      </c>
    </row>
    <row r="15" spans="2:14" x14ac:dyDescent="0.2">
      <c r="B15" s="45">
        <f>' 1. Calcul des dépenses sup.'!B15</f>
        <v>0</v>
      </c>
      <c r="C15" s="82">
        <f>IF(' 1. Calcul des dépenses sup.'!H15="",0,' 1. Calcul des dépenses sup.'!H15)</f>
        <v>0</v>
      </c>
      <c r="D15" s="83"/>
      <c r="E15" s="84">
        <f t="shared" si="1"/>
        <v>0</v>
      </c>
      <c r="F15" s="85"/>
      <c r="G15" s="84">
        <f t="shared" si="2"/>
        <v>0</v>
      </c>
      <c r="H15" s="86">
        <f t="shared" si="3"/>
        <v>0</v>
      </c>
      <c r="I15" s="9"/>
      <c r="J15" s="10"/>
      <c r="K15" s="10"/>
      <c r="L15" s="68" t="str">
        <f t="shared" si="0"/>
        <v xml:space="preserve"> </v>
      </c>
      <c r="M15" s="61" t="str">
        <f>IF(I15+J15+K15=0,"",(I15*$I$4+J15*$J$4+K15*$K$4)/(I15+J15+K15))</f>
        <v/>
      </c>
      <c r="N15" s="62" t="str">
        <f t="shared" si="4"/>
        <v/>
      </c>
    </row>
    <row r="16" spans="2:14" x14ac:dyDescent="0.2">
      <c r="B16" s="45">
        <f>' 1. Calcul des dépenses sup.'!B16</f>
        <v>0</v>
      </c>
      <c r="C16" s="82">
        <f>IF(' 1. Calcul des dépenses sup.'!H16="",0,' 1. Calcul des dépenses sup.'!H16)</f>
        <v>0</v>
      </c>
      <c r="D16" s="83"/>
      <c r="E16" s="84">
        <f t="shared" si="1"/>
        <v>0</v>
      </c>
      <c r="F16" s="85"/>
      <c r="G16" s="84">
        <f t="shared" si="2"/>
        <v>0</v>
      </c>
      <c r="H16" s="86">
        <f t="shared" ref="H16:H32" si="6">D16*E16+F16*G16</f>
        <v>0</v>
      </c>
      <c r="I16" s="9"/>
      <c r="J16" s="10"/>
      <c r="K16" s="10"/>
      <c r="L16" s="68" t="str">
        <f t="shared" si="0"/>
        <v xml:space="preserve"> </v>
      </c>
      <c r="M16" s="61" t="str">
        <f>IF(I16+J16+K16=0,"",(I16*$I$4+J16*$J$4+K16*$K$4)/(I16+J16+K16))</f>
        <v/>
      </c>
      <c r="N16" s="62" t="str">
        <f t="shared" si="4"/>
        <v/>
      </c>
    </row>
    <row r="17" spans="2:14" x14ac:dyDescent="0.2">
      <c r="B17" s="45">
        <f>' 1. Calcul des dépenses sup.'!B17</f>
        <v>0</v>
      </c>
      <c r="C17" s="82">
        <f>IF(' 1. Calcul des dépenses sup.'!H17="",0,' 1. Calcul des dépenses sup.'!H17)</f>
        <v>0</v>
      </c>
      <c r="D17" s="83"/>
      <c r="E17" s="84">
        <f t="shared" si="1"/>
        <v>0</v>
      </c>
      <c r="F17" s="85"/>
      <c r="G17" s="84">
        <f t="shared" si="2"/>
        <v>0</v>
      </c>
      <c r="H17" s="86">
        <f t="shared" si="6"/>
        <v>0</v>
      </c>
      <c r="I17" s="9"/>
      <c r="J17" s="10"/>
      <c r="K17" s="10"/>
      <c r="L17" s="68" t="str">
        <f t="shared" si="0"/>
        <v xml:space="preserve"> </v>
      </c>
      <c r="M17" s="61" t="str">
        <f>IF(I17+J17+K17=0,"",(I17*$I$4+J17*$J$4+K17*$K$4)/(I17+J17+K17))</f>
        <v/>
      </c>
      <c r="N17" s="62" t="str">
        <f t="shared" si="4"/>
        <v/>
      </c>
    </row>
    <row r="18" spans="2:14" x14ac:dyDescent="0.2">
      <c r="B18" s="45">
        <f>' 1. Calcul des dépenses sup.'!B18</f>
        <v>0</v>
      </c>
      <c r="C18" s="82">
        <f>IF(' 1. Calcul des dépenses sup.'!H18="",0,' 1. Calcul des dépenses sup.'!H18)</f>
        <v>0</v>
      </c>
      <c r="D18" s="83"/>
      <c r="E18" s="84">
        <f t="shared" si="1"/>
        <v>0</v>
      </c>
      <c r="F18" s="85"/>
      <c r="G18" s="84">
        <f t="shared" si="2"/>
        <v>0</v>
      </c>
      <c r="H18" s="86">
        <f t="shared" si="6"/>
        <v>0</v>
      </c>
      <c r="I18" s="9"/>
      <c r="J18" s="10"/>
      <c r="K18" s="10"/>
      <c r="L18" s="68" t="str">
        <f t="shared" si="0"/>
        <v xml:space="preserve"> </v>
      </c>
      <c r="M18" s="61" t="str">
        <f t="shared" si="5"/>
        <v/>
      </c>
      <c r="N18" s="62" t="str">
        <f t="shared" si="4"/>
        <v/>
      </c>
    </row>
    <row r="19" spans="2:14" x14ac:dyDescent="0.2">
      <c r="B19" s="45">
        <f>' 1. Calcul des dépenses sup.'!B19</f>
        <v>0</v>
      </c>
      <c r="C19" s="82">
        <f>IF(' 1. Calcul des dépenses sup.'!H19="",0,' 1. Calcul des dépenses sup.'!H19)</f>
        <v>0</v>
      </c>
      <c r="D19" s="83"/>
      <c r="E19" s="84">
        <f t="shared" si="1"/>
        <v>0</v>
      </c>
      <c r="F19" s="85"/>
      <c r="G19" s="84">
        <f t="shared" si="2"/>
        <v>0</v>
      </c>
      <c r="H19" s="86">
        <f t="shared" si="6"/>
        <v>0</v>
      </c>
      <c r="I19" s="9"/>
      <c r="J19" s="10"/>
      <c r="K19" s="10"/>
      <c r="L19" s="68" t="str">
        <f t="shared" si="0"/>
        <v xml:space="preserve"> </v>
      </c>
      <c r="M19" s="61" t="str">
        <f t="shared" si="5"/>
        <v/>
      </c>
      <c r="N19" s="62" t="str">
        <f t="shared" si="4"/>
        <v/>
      </c>
    </row>
    <row r="20" spans="2:14" x14ac:dyDescent="0.2">
      <c r="B20" s="45">
        <f>' 1. Calcul des dépenses sup.'!B20</f>
        <v>0</v>
      </c>
      <c r="C20" s="82">
        <f>IF(' 1. Calcul des dépenses sup.'!H20="",0,' 1. Calcul des dépenses sup.'!H20)</f>
        <v>0</v>
      </c>
      <c r="D20" s="83"/>
      <c r="E20" s="84">
        <f t="shared" si="1"/>
        <v>0</v>
      </c>
      <c r="F20" s="85"/>
      <c r="G20" s="84">
        <f t="shared" si="2"/>
        <v>0</v>
      </c>
      <c r="H20" s="86">
        <f t="shared" si="6"/>
        <v>0</v>
      </c>
      <c r="I20" s="9"/>
      <c r="J20" s="10"/>
      <c r="K20" s="10"/>
      <c r="L20" s="68" t="str">
        <f t="shared" si="0"/>
        <v xml:space="preserve"> </v>
      </c>
      <c r="M20" s="61" t="str">
        <f t="shared" si="5"/>
        <v/>
      </c>
      <c r="N20" s="62" t="str">
        <f t="shared" si="4"/>
        <v/>
      </c>
    </row>
    <row r="21" spans="2:14" x14ac:dyDescent="0.2">
      <c r="B21" s="45">
        <f>' 1. Calcul des dépenses sup.'!B21</f>
        <v>0</v>
      </c>
      <c r="C21" s="82">
        <f>IF(' 1. Calcul des dépenses sup.'!H21="",0,' 1. Calcul des dépenses sup.'!H21)</f>
        <v>0</v>
      </c>
      <c r="D21" s="83"/>
      <c r="E21" s="84">
        <f t="shared" si="1"/>
        <v>0</v>
      </c>
      <c r="F21" s="85"/>
      <c r="G21" s="84">
        <f t="shared" si="2"/>
        <v>0</v>
      </c>
      <c r="H21" s="86">
        <f t="shared" si="6"/>
        <v>0</v>
      </c>
      <c r="I21" s="9"/>
      <c r="J21" s="10"/>
      <c r="K21" s="10"/>
      <c r="L21" s="68" t="str">
        <f t="shared" si="0"/>
        <v xml:space="preserve"> </v>
      </c>
      <c r="M21" s="61" t="str">
        <f t="shared" si="5"/>
        <v/>
      </c>
      <c r="N21" s="62" t="str">
        <f t="shared" si="4"/>
        <v/>
      </c>
    </row>
    <row r="22" spans="2:14" x14ac:dyDescent="0.2">
      <c r="B22" s="45">
        <f>' 1. Calcul des dépenses sup.'!B22</f>
        <v>0</v>
      </c>
      <c r="C22" s="82">
        <f>IF(' 1. Calcul des dépenses sup.'!H22="",0,' 1. Calcul des dépenses sup.'!H22)</f>
        <v>0</v>
      </c>
      <c r="D22" s="83"/>
      <c r="E22" s="84">
        <f t="shared" si="1"/>
        <v>0</v>
      </c>
      <c r="F22" s="85"/>
      <c r="G22" s="84">
        <f t="shared" si="2"/>
        <v>0</v>
      </c>
      <c r="H22" s="86">
        <f t="shared" si="6"/>
        <v>0</v>
      </c>
      <c r="I22" s="9"/>
      <c r="J22" s="10"/>
      <c r="K22" s="10"/>
      <c r="L22" s="68" t="str">
        <f t="shared" si="0"/>
        <v xml:space="preserve"> </v>
      </c>
      <c r="M22" s="61" t="str">
        <f t="shared" si="5"/>
        <v/>
      </c>
      <c r="N22" s="62" t="str">
        <f t="shared" si="4"/>
        <v/>
      </c>
    </row>
    <row r="23" spans="2:14" x14ac:dyDescent="0.2">
      <c r="B23" s="45">
        <f>' 1. Calcul des dépenses sup.'!B23</f>
        <v>0</v>
      </c>
      <c r="C23" s="82">
        <f>IF(' 1. Calcul des dépenses sup.'!H23="",0,' 1. Calcul des dépenses sup.'!H23)</f>
        <v>0</v>
      </c>
      <c r="D23" s="83"/>
      <c r="E23" s="84">
        <f t="shared" si="1"/>
        <v>0</v>
      </c>
      <c r="F23" s="85"/>
      <c r="G23" s="84">
        <f t="shared" si="2"/>
        <v>0</v>
      </c>
      <c r="H23" s="86">
        <f t="shared" si="6"/>
        <v>0</v>
      </c>
      <c r="I23" s="9"/>
      <c r="J23" s="10"/>
      <c r="K23" s="10"/>
      <c r="L23" s="68" t="str">
        <f t="shared" si="0"/>
        <v xml:space="preserve"> </v>
      </c>
      <c r="M23" s="61" t="str">
        <f t="shared" si="5"/>
        <v/>
      </c>
      <c r="N23" s="62" t="str">
        <f t="shared" si="4"/>
        <v/>
      </c>
    </row>
    <row r="24" spans="2:14" x14ac:dyDescent="0.2">
      <c r="B24" s="45">
        <f>' 1. Calcul des dépenses sup.'!B24</f>
        <v>0</v>
      </c>
      <c r="C24" s="82">
        <f>IF(' 1. Calcul des dépenses sup.'!H24="",0,' 1. Calcul des dépenses sup.'!H24)</f>
        <v>0</v>
      </c>
      <c r="D24" s="83"/>
      <c r="E24" s="84">
        <f t="shared" si="1"/>
        <v>0</v>
      </c>
      <c r="F24" s="85"/>
      <c r="G24" s="84">
        <f t="shared" si="2"/>
        <v>0</v>
      </c>
      <c r="H24" s="86">
        <f t="shared" si="6"/>
        <v>0</v>
      </c>
      <c r="I24" s="9"/>
      <c r="J24" s="10"/>
      <c r="K24" s="10"/>
      <c r="L24" s="68" t="str">
        <f t="shared" si="0"/>
        <v xml:space="preserve"> </v>
      </c>
      <c r="M24" s="61" t="str">
        <f t="shared" si="5"/>
        <v/>
      </c>
      <c r="N24" s="62" t="str">
        <f t="shared" si="4"/>
        <v/>
      </c>
    </row>
    <row r="25" spans="2:14" x14ac:dyDescent="0.2">
      <c r="B25" s="45">
        <f>' 1. Calcul des dépenses sup.'!B25</f>
        <v>0</v>
      </c>
      <c r="C25" s="82">
        <f>IF(' 1. Calcul des dépenses sup.'!H25="",0,' 1. Calcul des dépenses sup.'!H25)</f>
        <v>0</v>
      </c>
      <c r="D25" s="83"/>
      <c r="E25" s="84">
        <f t="shared" si="1"/>
        <v>0</v>
      </c>
      <c r="F25" s="85"/>
      <c r="G25" s="84">
        <f t="shared" si="2"/>
        <v>0</v>
      </c>
      <c r="H25" s="86">
        <f t="shared" si="6"/>
        <v>0</v>
      </c>
      <c r="I25" s="9"/>
      <c r="J25" s="10"/>
      <c r="K25" s="10"/>
      <c r="L25" s="68" t="str">
        <f t="shared" si="0"/>
        <v xml:space="preserve"> </v>
      </c>
      <c r="M25" s="61" t="str">
        <f t="shared" si="5"/>
        <v/>
      </c>
      <c r="N25" s="62" t="str">
        <f t="shared" si="4"/>
        <v/>
      </c>
    </row>
    <row r="26" spans="2:14" x14ac:dyDescent="0.2">
      <c r="B26" s="45">
        <f>' 1. Calcul des dépenses sup.'!B26</f>
        <v>0</v>
      </c>
      <c r="C26" s="82">
        <f>IF(' 1. Calcul des dépenses sup.'!H26="",0,' 1. Calcul des dépenses sup.'!H26)</f>
        <v>0</v>
      </c>
      <c r="D26" s="83"/>
      <c r="E26" s="84">
        <f t="shared" si="1"/>
        <v>0</v>
      </c>
      <c r="F26" s="85"/>
      <c r="G26" s="84">
        <f t="shared" si="2"/>
        <v>0</v>
      </c>
      <c r="H26" s="86">
        <f t="shared" si="6"/>
        <v>0</v>
      </c>
      <c r="I26" s="9"/>
      <c r="J26" s="10"/>
      <c r="K26" s="10"/>
      <c r="L26" s="68" t="str">
        <f t="shared" si="0"/>
        <v xml:space="preserve"> </v>
      </c>
      <c r="M26" s="61" t="str">
        <f t="shared" si="5"/>
        <v/>
      </c>
      <c r="N26" s="62" t="str">
        <f t="shared" si="4"/>
        <v/>
      </c>
    </row>
    <row r="27" spans="2:14" x14ac:dyDescent="0.2">
      <c r="B27" s="45">
        <f>' 1. Calcul des dépenses sup.'!B27</f>
        <v>0</v>
      </c>
      <c r="C27" s="82">
        <f>IF(' 1. Calcul des dépenses sup.'!H27="",0,' 1. Calcul des dépenses sup.'!H27)</f>
        <v>0</v>
      </c>
      <c r="D27" s="83"/>
      <c r="E27" s="84">
        <f t="shared" si="1"/>
        <v>0</v>
      </c>
      <c r="F27" s="85"/>
      <c r="G27" s="84">
        <f t="shared" si="2"/>
        <v>0</v>
      </c>
      <c r="H27" s="86">
        <f t="shared" si="6"/>
        <v>0</v>
      </c>
      <c r="I27" s="9"/>
      <c r="J27" s="10"/>
      <c r="K27" s="10"/>
      <c r="L27" s="68" t="str">
        <f t="shared" si="0"/>
        <v xml:space="preserve"> </v>
      </c>
      <c r="M27" s="61" t="str">
        <f t="shared" si="5"/>
        <v/>
      </c>
      <c r="N27" s="62" t="str">
        <f t="shared" si="4"/>
        <v/>
      </c>
    </row>
    <row r="28" spans="2:14" x14ac:dyDescent="0.2">
      <c r="B28" s="45">
        <f>' 1. Calcul des dépenses sup.'!B28</f>
        <v>0</v>
      </c>
      <c r="C28" s="82">
        <f>IF(' 1. Calcul des dépenses sup.'!H28="",0,' 1. Calcul des dépenses sup.'!H28)</f>
        <v>0</v>
      </c>
      <c r="D28" s="83"/>
      <c r="E28" s="84">
        <f t="shared" si="1"/>
        <v>0</v>
      </c>
      <c r="F28" s="85"/>
      <c r="G28" s="84">
        <f t="shared" si="2"/>
        <v>0</v>
      </c>
      <c r="H28" s="86">
        <f t="shared" si="6"/>
        <v>0</v>
      </c>
      <c r="I28" s="9"/>
      <c r="J28" s="10"/>
      <c r="K28" s="10"/>
      <c r="L28" s="68" t="str">
        <f t="shared" si="0"/>
        <v xml:space="preserve"> </v>
      </c>
      <c r="M28" s="61" t="str">
        <f t="shared" si="5"/>
        <v/>
      </c>
      <c r="N28" s="62" t="str">
        <f t="shared" si="4"/>
        <v/>
      </c>
    </row>
    <row r="29" spans="2:14" s="1" customFormat="1" x14ac:dyDescent="0.2">
      <c r="B29" s="45">
        <f>' 1. Calcul des dépenses sup.'!B29</f>
        <v>0</v>
      </c>
      <c r="C29" s="82">
        <f>IF(' 1. Calcul des dépenses sup.'!H29="",0,' 1. Calcul des dépenses sup.'!H29)</f>
        <v>0</v>
      </c>
      <c r="D29" s="83"/>
      <c r="E29" s="84">
        <f t="shared" si="1"/>
        <v>0</v>
      </c>
      <c r="F29" s="85"/>
      <c r="G29" s="84">
        <f t="shared" si="2"/>
        <v>0</v>
      </c>
      <c r="H29" s="86">
        <f t="shared" si="6"/>
        <v>0</v>
      </c>
      <c r="I29" s="13"/>
      <c r="J29" s="14"/>
      <c r="K29" s="14"/>
      <c r="L29" s="68" t="str">
        <f t="shared" si="0"/>
        <v xml:space="preserve"> </v>
      </c>
      <c r="M29" s="61" t="str">
        <f t="shared" si="5"/>
        <v/>
      </c>
      <c r="N29" s="62" t="str">
        <f t="shared" si="4"/>
        <v/>
      </c>
    </row>
    <row r="30" spans="2:14" x14ac:dyDescent="0.2">
      <c r="B30" s="45">
        <f>' 1. Calcul des dépenses sup.'!B30</f>
        <v>0</v>
      </c>
      <c r="C30" s="82">
        <f>IF(' 1. Calcul des dépenses sup.'!H30="",0,' 1. Calcul des dépenses sup.'!H30)</f>
        <v>0</v>
      </c>
      <c r="D30" s="83"/>
      <c r="E30" s="84">
        <f t="shared" si="1"/>
        <v>0</v>
      </c>
      <c r="F30" s="85"/>
      <c r="G30" s="84">
        <f t="shared" si="2"/>
        <v>0</v>
      </c>
      <c r="H30" s="86">
        <f t="shared" si="6"/>
        <v>0</v>
      </c>
      <c r="I30" s="17"/>
      <c r="J30" s="18"/>
      <c r="K30" s="18"/>
      <c r="L30" s="68" t="str">
        <f t="shared" si="0"/>
        <v xml:space="preserve"> </v>
      </c>
      <c r="M30" s="61" t="str">
        <f t="shared" si="5"/>
        <v/>
      </c>
      <c r="N30" s="62" t="str">
        <f t="shared" si="4"/>
        <v/>
      </c>
    </row>
    <row r="31" spans="2:14" x14ac:dyDescent="0.2">
      <c r="B31" s="45">
        <f>' 1. Calcul des dépenses sup.'!B31</f>
        <v>0</v>
      </c>
      <c r="C31" s="82">
        <f>IF(' 1. Calcul des dépenses sup.'!H31="",0,' 1. Calcul des dépenses sup.'!H31)</f>
        <v>0</v>
      </c>
      <c r="D31" s="83"/>
      <c r="E31" s="84">
        <f t="shared" si="1"/>
        <v>0</v>
      </c>
      <c r="F31" s="85"/>
      <c r="G31" s="84">
        <f t="shared" si="2"/>
        <v>0</v>
      </c>
      <c r="H31" s="86">
        <f t="shared" si="6"/>
        <v>0</v>
      </c>
      <c r="I31" s="17"/>
      <c r="J31" s="18"/>
      <c r="K31" s="18"/>
      <c r="L31" s="68" t="str">
        <f t="shared" si="0"/>
        <v xml:space="preserve"> </v>
      </c>
      <c r="M31" s="61" t="str">
        <f t="shared" si="5"/>
        <v/>
      </c>
      <c r="N31" s="62" t="str">
        <f t="shared" si="4"/>
        <v/>
      </c>
    </row>
    <row r="32" spans="2:14" ht="13.5" thickBot="1" x14ac:dyDescent="0.25">
      <c r="B32" s="45">
        <f>' 1. Calcul des dépenses sup.'!B32</f>
        <v>0</v>
      </c>
      <c r="C32" s="82">
        <f>IF(' 1. Calcul des dépenses sup.'!H32="",0,' 1. Calcul des dépenses sup.'!H32)</f>
        <v>0</v>
      </c>
      <c r="D32" s="83"/>
      <c r="E32" s="84">
        <f t="shared" si="1"/>
        <v>0</v>
      </c>
      <c r="F32" s="85"/>
      <c r="G32" s="84">
        <f t="shared" si="2"/>
        <v>0</v>
      </c>
      <c r="H32" s="86">
        <f t="shared" si="6"/>
        <v>0</v>
      </c>
      <c r="I32" s="19"/>
      <c r="J32" s="20"/>
      <c r="K32" s="20"/>
      <c r="L32" s="68" t="str">
        <f t="shared" si="0"/>
        <v xml:space="preserve"> </v>
      </c>
      <c r="M32" s="63" t="str">
        <f t="shared" si="5"/>
        <v/>
      </c>
      <c r="N32" s="64" t="str">
        <f t="shared" si="4"/>
        <v/>
      </c>
    </row>
    <row r="33" spans="2:14" x14ac:dyDescent="0.2">
      <c r="B33" s="102" t="s">
        <v>2</v>
      </c>
      <c r="C33" s="66"/>
      <c r="D33" s="6">
        <f>SUM(D6:D32)</f>
        <v>1800</v>
      </c>
      <c r="E33" s="28"/>
      <c r="F33" s="7">
        <f>SUM(F6:F32)</f>
        <v>900</v>
      </c>
      <c r="G33" s="28"/>
      <c r="H33" s="7">
        <f>SUM(H6:H32)</f>
        <v>81000</v>
      </c>
      <c r="I33" s="6">
        <f>SUM(I6:I32)</f>
        <v>0</v>
      </c>
      <c r="J33" s="8">
        <f>SUM(J6:J32)</f>
        <v>0</v>
      </c>
      <c r="K33" s="8">
        <f>SUM(K6:K32)</f>
        <v>2700</v>
      </c>
      <c r="L33" s="21"/>
      <c r="M33" s="21"/>
      <c r="N33" s="7">
        <f>SUM(N6:N32)</f>
        <v>26730</v>
      </c>
    </row>
    <row r="34" spans="2:14" ht="13.5" thickBot="1" x14ac:dyDescent="0.25">
      <c r="B34" s="103"/>
      <c r="C34" s="67"/>
      <c r="D34" s="104">
        <f>SUM(D33:F33)</f>
        <v>2700</v>
      </c>
      <c r="E34" s="105"/>
      <c r="F34" s="106"/>
      <c r="G34" s="29"/>
      <c r="H34" s="30"/>
      <c r="I34" s="128">
        <f>SUM(I33:K33)</f>
        <v>2700</v>
      </c>
      <c r="J34" s="129"/>
      <c r="K34" s="129"/>
      <c r="L34" s="72"/>
      <c r="M34" s="100"/>
      <c r="N34" s="101"/>
    </row>
    <row r="38" spans="2:14" x14ac:dyDescent="0.2">
      <c r="B38"/>
      <c r="C38"/>
      <c r="D38"/>
      <c r="E38"/>
      <c r="F38"/>
      <c r="G38"/>
    </row>
    <row r="39" spans="2:14" x14ac:dyDescent="0.2">
      <c r="B39"/>
      <c r="C39"/>
      <c r="D39"/>
      <c r="E39"/>
      <c r="F39"/>
      <c r="G39"/>
    </row>
    <row r="40" spans="2:14" x14ac:dyDescent="0.2">
      <c r="B40"/>
      <c r="C40"/>
      <c r="D40"/>
      <c r="E40"/>
      <c r="F40"/>
      <c r="G40"/>
    </row>
    <row r="41" spans="2:14" x14ac:dyDescent="0.2">
      <c r="B41"/>
      <c r="C41"/>
      <c r="D41"/>
      <c r="E41"/>
      <c r="F41"/>
      <c r="G41"/>
    </row>
    <row r="42" spans="2:14" x14ac:dyDescent="0.2">
      <c r="B42"/>
      <c r="C42"/>
      <c r="D42"/>
      <c r="E42"/>
      <c r="F42"/>
      <c r="G42"/>
    </row>
    <row r="43" spans="2:14" x14ac:dyDescent="0.2">
      <c r="B43"/>
      <c r="C43"/>
      <c r="D43"/>
      <c r="E43"/>
      <c r="F43"/>
      <c r="G43"/>
    </row>
    <row r="44" spans="2:14" x14ac:dyDescent="0.2">
      <c r="B44"/>
      <c r="C44"/>
      <c r="D44"/>
      <c r="E44"/>
      <c r="F44"/>
      <c r="G44"/>
    </row>
    <row r="45" spans="2:14" x14ac:dyDescent="0.2">
      <c r="B45"/>
      <c r="C45"/>
      <c r="D45"/>
      <c r="E45"/>
      <c r="F45"/>
      <c r="G45"/>
    </row>
  </sheetData>
  <sheetProtection formatCells="0" formatColumns="0" formatRows="0" insertColumns="0" insertRows="0" selectLockedCells="1"/>
  <mergeCells count="14">
    <mergeCell ref="M34:N34"/>
    <mergeCell ref="B33:B34"/>
    <mergeCell ref="D34:F34"/>
    <mergeCell ref="B3:B5"/>
    <mergeCell ref="N2:N4"/>
    <mergeCell ref="I2:K2"/>
    <mergeCell ref="M2:M4"/>
    <mergeCell ref="D2:G2"/>
    <mergeCell ref="D3:E4"/>
    <mergeCell ref="F3:G4"/>
    <mergeCell ref="C3:C5"/>
    <mergeCell ref="I34:K34"/>
    <mergeCell ref="H2:H4"/>
    <mergeCell ref="L2:L4"/>
  </mergeCells>
  <phoneticPr fontId="0" type="noConversion"/>
  <conditionalFormatting sqref="L6:L32">
    <cfRule type="cellIs" dxfId="2" priority="1" operator="equal">
      <formula>" "</formula>
    </cfRule>
    <cfRule type="cellIs" dxfId="1" priority="2" operator="notEqual">
      <formula>"OK"</formula>
    </cfRule>
    <cfRule type="cellIs" dxfId="0" priority="7" operator="equal">
      <formula>"OK"</formula>
    </cfRule>
  </conditionalFormatting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D26"/>
  <sheetViews>
    <sheetView workbookViewId="0">
      <selection activeCell="H23" sqref="H23"/>
    </sheetView>
  </sheetViews>
  <sheetFormatPr baseColWidth="10" defaultRowHeight="12.75" x14ac:dyDescent="0.2"/>
  <cols>
    <col min="1" max="1" width="14.28515625" customWidth="1"/>
  </cols>
  <sheetData>
    <row r="1" spans="1:2" s="32" customFormat="1" ht="15" x14ac:dyDescent="0.25">
      <c r="A1" s="46" t="s">
        <v>12</v>
      </c>
    </row>
    <row r="3" spans="1:2" s="3" customFormat="1" x14ac:dyDescent="0.2">
      <c r="A3"/>
    </row>
    <row r="4" spans="1:2" s="3" customFormat="1" x14ac:dyDescent="0.2">
      <c r="A4"/>
    </row>
    <row r="6" spans="1:2" ht="15" x14ac:dyDescent="0.25">
      <c r="A6" s="22" t="s">
        <v>7</v>
      </c>
      <c r="B6" s="23">
        <v>0</v>
      </c>
    </row>
    <row r="7" spans="1:2" ht="15" x14ac:dyDescent="0.25">
      <c r="A7" s="23" t="s">
        <v>13</v>
      </c>
      <c r="B7" s="23">
        <v>1</v>
      </c>
    </row>
    <row r="8" spans="1:2" ht="15" x14ac:dyDescent="0.25">
      <c r="A8" s="23" t="s">
        <v>8</v>
      </c>
      <c r="B8" s="23">
        <v>2</v>
      </c>
    </row>
    <row r="11" spans="1:2" ht="15" x14ac:dyDescent="0.25">
      <c r="A11" s="24" t="s">
        <v>34</v>
      </c>
      <c r="B11" s="23">
        <v>0</v>
      </c>
    </row>
    <row r="12" spans="1:2" ht="15" x14ac:dyDescent="0.25">
      <c r="A12" s="24" t="s">
        <v>35</v>
      </c>
      <c r="B12" s="23">
        <v>1</v>
      </c>
    </row>
    <row r="13" spans="1:2" ht="15" x14ac:dyDescent="0.25">
      <c r="A13" s="24" t="s">
        <v>36</v>
      </c>
      <c r="B13" s="23">
        <v>2</v>
      </c>
    </row>
    <row r="15" spans="1:2" ht="15" x14ac:dyDescent="0.25">
      <c r="A15" s="24" t="s">
        <v>4</v>
      </c>
      <c r="B15" s="23">
        <v>0</v>
      </c>
    </row>
    <row r="16" spans="1:2" ht="15" x14ac:dyDescent="0.25">
      <c r="A16" s="24" t="s">
        <v>14</v>
      </c>
      <c r="B16" s="23">
        <v>1</v>
      </c>
    </row>
    <row r="18" spans="1:4" ht="15" x14ac:dyDescent="0.25">
      <c r="A18" s="24" t="s">
        <v>37</v>
      </c>
      <c r="B18" s="23">
        <v>1</v>
      </c>
    </row>
    <row r="19" spans="1:4" ht="15" x14ac:dyDescent="0.25">
      <c r="A19" s="24" t="s">
        <v>38</v>
      </c>
      <c r="B19" s="23">
        <v>0</v>
      </c>
    </row>
    <row r="20" spans="1:4" x14ac:dyDescent="0.2">
      <c r="B20" t="s">
        <v>6</v>
      </c>
    </row>
    <row r="22" spans="1:4" ht="14.25" x14ac:dyDescent="0.2">
      <c r="A22" s="25"/>
      <c r="B22" s="25" t="s">
        <v>43</v>
      </c>
      <c r="C22" s="25" t="s">
        <v>44</v>
      </c>
      <c r="D22" s="25" t="s">
        <v>15</v>
      </c>
    </row>
    <row r="23" spans="1:4" ht="14.25" x14ac:dyDescent="0.2">
      <c r="A23" s="25" t="s">
        <v>39</v>
      </c>
      <c r="B23" s="27" t="s">
        <v>9</v>
      </c>
      <c r="C23" s="25" t="s">
        <v>5</v>
      </c>
      <c r="D23" s="25">
        <v>25000</v>
      </c>
    </row>
    <row r="24" spans="1:4" ht="14.25" x14ac:dyDescent="0.2">
      <c r="A24" s="25" t="s">
        <v>40</v>
      </c>
      <c r="B24" s="26" t="s">
        <v>10</v>
      </c>
      <c r="C24" s="27" t="s">
        <v>9</v>
      </c>
      <c r="D24" s="25">
        <v>40000</v>
      </c>
    </row>
    <row r="25" spans="1:4" ht="14.25" x14ac:dyDescent="0.2">
      <c r="A25" s="25" t="s">
        <v>41</v>
      </c>
      <c r="B25" s="27" t="s">
        <v>11</v>
      </c>
      <c r="C25" s="27" t="s">
        <v>10</v>
      </c>
      <c r="D25" s="25">
        <v>50000</v>
      </c>
    </row>
    <row r="26" spans="1:4" ht="14.25" x14ac:dyDescent="0.2">
      <c r="A26" s="25" t="s">
        <v>42</v>
      </c>
      <c r="B26" s="25" t="s">
        <v>5</v>
      </c>
      <c r="C26" s="27" t="s">
        <v>11</v>
      </c>
      <c r="D26" s="25">
        <v>60000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1. Calcul des dépenses sup.</vt:lpstr>
      <vt:lpstr>2. calcul des coûtes imputables</vt:lpstr>
      <vt:lpstr>Bases (ne pas modifier)</vt:lpstr>
    </vt:vector>
  </TitlesOfParts>
  <Company>Volkswirtschaftsdirektion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Hellemann</dc:creator>
  <cp:lastModifiedBy>Stéphane</cp:lastModifiedBy>
  <cp:lastPrinted>2023-01-12T14:18:46Z</cp:lastPrinted>
  <dcterms:created xsi:type="dcterms:W3CDTF">2003-09-25T06:18:11Z</dcterms:created>
  <dcterms:modified xsi:type="dcterms:W3CDTF">2025-05-20T14:18:55Z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COO.2101.101.5.499430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023.46-07317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7317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/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>Mühlheim Rita, BLW</vt:lpwstr>
  </property>
  <property fmtid="{D5CDD505-2E9C-101B-9397-08002B2CF9AE}" pid="15" name="FSC#COOELAK@1.1001:ApprovedAt">
    <vt:lpwstr>07.02.2014</vt:lpwstr>
  </property>
  <property fmtid="{D5CDD505-2E9C-101B-9397-08002B2CF9AE}" pid="16" name="FSC#COOELAK@1.1001:Department">
    <vt:lpwstr/>
  </property>
  <property fmtid="{D5CDD505-2E9C-101B-9397-08002B2CF9AE}" pid="17" name="FSC#COOELAK@1.1001:CreatedAt">
    <vt:lpwstr>18.10.2007</vt:lpwstr>
  </property>
  <property fmtid="{D5CDD505-2E9C-101B-9397-08002B2CF9AE}" pid="18" name="FSC#COOELAK@1.1001:OU">
    <vt:lpwstr>x-Bodenverbesserungen (BLW)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*COO.2101.101.5.499430*</vt:lpwstr>
  </property>
  <property fmtid="{D5CDD505-2E9C-101B-9397-08002B2CF9AE}" pid="21" name="FSC#COOELAK@1.1001:RefBarCode">
    <vt:lpwstr>*COO.2101.101.6.439919*</vt:lpwstr>
  </property>
  <property fmtid="{D5CDD505-2E9C-101B-9397-08002B2CF9AE}" pid="22" name="FSC#COOELAK@1.1001:FileRefBarCode">
    <vt:lpwstr>*023.46-07317*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>Rita</vt:lpwstr>
  </property>
  <property fmtid="{D5CDD505-2E9C-101B-9397-08002B2CF9AE}" pid="31" name="FSC#COOELAK@1.1001:ApproverSurName">
    <vt:lpwstr>Mühlheim</vt:lpwstr>
  </property>
  <property fmtid="{D5CDD505-2E9C-101B-9397-08002B2CF9AE}" pid="32" name="FSC#COOELAK@1.1001:ApproverTitle">
    <vt:lpwstr>BLW</vt:lpwstr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023.46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023.46</vt:lpwstr>
  </property>
  <property fmtid="{D5CDD505-2E9C-101B-9397-08002B2CF9AE}" pid="42" name="FSC#EVDCFG@15.1400:Dossierref">
    <vt:lpwstr>023.46-07317</vt:lpwstr>
  </property>
  <property fmtid="{D5CDD505-2E9C-101B-9397-08002B2CF9AE}" pid="43" name="FSC#EVDCFG@15.1400:FileRespEmail">
    <vt:lpwstr>rita.muehlheim@blw.admin.ch</vt:lpwstr>
  </property>
  <property fmtid="{D5CDD505-2E9C-101B-9397-08002B2CF9AE}" pid="44" name="FSC#EVDCFG@15.1400:FileRespFax">
    <vt:lpwstr>+41 58 462 26 34</vt:lpwstr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Rita Mühlheim</vt:lpwstr>
  </property>
  <property fmtid="{D5CDD505-2E9C-101B-9397-08002B2CF9AE}" pid="47" name="FSC#EVDCFG@15.1400:FileRespOrg">
    <vt:lpwstr/>
  </property>
  <property fmtid="{D5CDD505-2E9C-101B-9397-08002B2CF9AE}" pid="48" name="FSC#EVDCFG@15.1400:FileRespOrgHome">
    <vt:lpwstr/>
  </property>
  <property fmtid="{D5CDD505-2E9C-101B-9397-08002B2CF9AE}" pid="49" name="FSC#EVDCFG@15.1400:FileRespOrgStreet">
    <vt:lpwstr/>
  </property>
  <property fmtid="{D5CDD505-2E9C-101B-9397-08002B2CF9AE}" pid="50" name="FSC#EVDCFG@15.1400:FileRespOrgZipCode">
    <vt:lpwstr/>
  </property>
  <property fmtid="{D5CDD505-2E9C-101B-9397-08002B2CF9AE}" pid="51" name="FSC#EVDCFG@15.1400:FileRespshortsign">
    <vt:lpwstr>mhl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+41 58 462 26 60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>Rita Mühlheim - Genehmigung</vt:lpwstr>
  </property>
  <property fmtid="{D5CDD505-2E9C-101B-9397-08002B2CF9AE}" pid="62" name="FSC#EVDCFG@15.1400:SignApproved1FR">
    <vt:lpwstr>Rita Mühlheim - Approbation</vt:lpwstr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/>
  </property>
  <property fmtid="{D5CDD505-2E9C-101B-9397-08002B2CF9AE}" pid="66" name="FSC#EVDCFG@15.1400:Subject">
    <vt:lpwstr/>
  </property>
  <property fmtid="{D5CDD505-2E9C-101B-9397-08002B2CF9AE}" pid="67" name="FSC#EVDCFG@15.1400:Title">
    <vt:lpwstr>Formulare 2008 PWI d</vt:lpwstr>
  </property>
  <property fmtid="{D5CDD505-2E9C-101B-9397-08002B2CF9AE}" pid="68" name="FSC#EVDCFG@15.1400:UserFunction">
    <vt:lpwstr>Sachbearbeiter/in - DBDLE / BLW</vt:lpwstr>
  </property>
  <property fmtid="{D5CDD505-2E9C-101B-9397-08002B2CF9AE}" pid="69" name="FSC#EVDCFG@15.1400:SalutationEnglish">
    <vt:lpwstr>Land Improvement Section</vt:lpwstr>
  </property>
  <property fmtid="{D5CDD505-2E9C-101B-9397-08002B2CF9AE}" pid="70" name="FSC#EVDCFG@15.1400:SalutationFrench">
    <vt:lpwstr>Section Améliorations foncières</vt:lpwstr>
  </property>
  <property fmtid="{D5CDD505-2E9C-101B-9397-08002B2CF9AE}" pid="71" name="FSC#EVDCFG@15.1400:SalutationGerman">
    <vt:lpwstr>Sektion Bodenverbesserungen</vt:lpwstr>
  </property>
  <property fmtid="{D5CDD505-2E9C-101B-9397-08002B2CF9AE}" pid="72" name="FSC#EVDCFG@15.1400:SalutationItalian">
    <vt:lpwstr>Sezione Bonifiche fondiarie</vt:lpwstr>
  </property>
  <property fmtid="{D5CDD505-2E9C-101B-9397-08002B2CF9AE}" pid="73" name="FSC#EVDCFG@15.1400:SalutationEnglishUser">
    <vt:lpwstr/>
  </property>
  <property fmtid="{D5CDD505-2E9C-101B-9397-08002B2CF9AE}" pid="74" name="FSC#EVDCFG@15.1400:SalutationFrenchUser">
    <vt:lpwstr/>
  </property>
  <property fmtid="{D5CDD505-2E9C-101B-9397-08002B2CF9AE}" pid="75" name="FSC#EVDCFG@15.1400:SalutationGermanUser">
    <vt:lpwstr/>
  </property>
  <property fmtid="{D5CDD505-2E9C-101B-9397-08002B2CF9AE}" pid="76" name="FSC#EVDCFG@15.1400:SalutationItalianUser">
    <vt:lpwstr/>
  </property>
  <property fmtid="{D5CDD505-2E9C-101B-9397-08002B2CF9AE}" pid="77" name="FSC#EVDCFG@15.1400:FileRespOrgShortname">
    <vt:lpwstr>BLW</vt:lpwstr>
  </property>
  <property fmtid="{D5CDD505-2E9C-101B-9397-08002B2CF9AE}" pid="78" name="FSC#EVDCFG@15.1400:UserInCharge">
    <vt:lpwstr/>
  </property>
  <property fmtid="{D5CDD505-2E9C-101B-9397-08002B2CF9AE}" pid="79" name="FSC#EVDCFG@15.1400:DocumentID">
    <vt:lpwstr/>
  </property>
  <property fmtid="{D5CDD505-2E9C-101B-9397-08002B2CF9AE}" pid="80" name="FSC#EVDCFG@15.1400:DossierBarCode">
    <vt:lpwstr/>
  </property>
  <property fmtid="{D5CDD505-2E9C-101B-9397-08002B2CF9AE}" pid="81" name="FSC#EVDCFG@15.1400:ActualVersionNumber">
    <vt:lpwstr>15</vt:lpwstr>
  </property>
  <property fmtid="{D5CDD505-2E9C-101B-9397-08002B2CF9AE}" pid="82" name="FSC#EVDCFG@15.1400:ActualVersionCreatedAt">
    <vt:lpwstr>2014-03-04T15:43:45</vt:lpwstr>
  </property>
  <property fmtid="{D5CDD505-2E9C-101B-9397-08002B2CF9AE}" pid="83" name="FSC#EVDCFG@15.1400:ResponsibleBureau_DE">
    <vt:lpwstr/>
  </property>
  <property fmtid="{D5CDD505-2E9C-101B-9397-08002B2CF9AE}" pid="84" name="FSC#EVDCFG@15.1400:ResponsibleBureau_EN">
    <vt:lpwstr/>
  </property>
  <property fmtid="{D5CDD505-2E9C-101B-9397-08002B2CF9AE}" pid="85" name="FSC#EVDCFG@15.1400:ResponsibleBureau_FR">
    <vt:lpwstr/>
  </property>
  <property fmtid="{D5CDD505-2E9C-101B-9397-08002B2CF9AE}" pid="86" name="FSC#EVDCFG@15.1400:ResponsibleBureau_IT">
    <vt:lpwstr/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Mühlheim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ResponsibleEditorFirstname">
    <vt:lpwstr>Rita</vt:lpwstr>
  </property>
  <property fmtid="{D5CDD505-2E9C-101B-9397-08002B2CF9AE}" pid="97" name="FSC#EVDCFG@15.1400:ResponsibleEditorSurname">
    <vt:lpwstr>Mühlheim</vt:lpwstr>
  </property>
  <property fmtid="{D5CDD505-2E9C-101B-9397-08002B2CF9AE}" pid="98" name="FSC#EVDCFG@15.1400:GroupTitle">
    <vt:lpwstr>x-Bodenverbesserungen</vt:lpwstr>
  </property>
  <property fmtid="{D5CDD505-2E9C-101B-9397-08002B2CF9AE}" pid="99" name="FSC#COOELAK@1.1001:CurrentUserRolePos">
    <vt:lpwstr>Sachbearbeiter/in</vt:lpwstr>
  </property>
  <property fmtid="{D5CDD505-2E9C-101B-9397-08002B2CF9AE}" pid="100" name="FSC#COOELAK@1.1001:CurrentUserEmail">
    <vt:lpwstr>petra.hellemann@blw.admin.ch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Rita Mühlheim</vt:lpwstr>
  </property>
  <property fmtid="{D5CDD505-2E9C-101B-9397-08002B2CF9AE}" pid="103" name="FSC#ATSTATECFG@1.1001:AgentPhone">
    <vt:lpwstr>+41 58 462 26 60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>04.01.2007</vt:lpwstr>
  </property>
  <property fmtid="{D5CDD505-2E9C-101B-9397-08002B2CF9AE}" pid="107" name="FSC#ATSTATECFG@1.1001:SubfileSubject">
    <vt:lpwstr>Formulare Tiefbau</vt:lpwstr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2014/001231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>BLW Rita Mühlheim</vt:lpwstr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</Properties>
</file>