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80713003\Downloads\"/>
    </mc:Choice>
  </mc:AlternateContent>
  <bookViews>
    <workbookView xWindow="-15" yWindow="-15" windowWidth="28725" windowHeight="13860" firstSheet="1" activeTab="2"/>
  </bookViews>
  <sheets>
    <sheet name="VORLAGE" sheetId="9" state="hidden" r:id="rId1"/>
    <sheet name="Instructions d'utilisation" sheetId="39" r:id="rId2"/>
    <sheet name="Outil de calcul" sheetId="38" r:id="rId3"/>
    <sheet name="Catégories d'ingrédient" sheetId="33" r:id="rId4"/>
  </sheets>
  <definedNames>
    <definedName name="Anrechnung">'Catégories d''ingrédient'!$C$2:$C$11</definedName>
    <definedName name="_xlnm.Print_Area" localSheetId="3">'Catégories d''ingrédient'!$A:$D</definedName>
    <definedName name="_xlnm.Print_Area" localSheetId="1">'Instructions d''utilisation'!$A$1:$F$49</definedName>
    <definedName name="_xlnm.Print_Area" localSheetId="2">'Outil de calcul'!$A$1:$F$51</definedName>
    <definedName name="_xlnm.Print_Area" localSheetId="0">VORLAGE!$A:$F</definedName>
  </definedNames>
  <calcPr calcId="152511"/>
</workbook>
</file>

<file path=xl/calcChain.xml><?xml version="1.0" encoding="utf-8"?>
<calcChain xmlns="http://schemas.openxmlformats.org/spreadsheetml/2006/main">
  <c r="D10" i="38" l="1"/>
  <c r="D11" i="38"/>
  <c r="D12" i="38"/>
  <c r="D13" i="38"/>
  <c r="D14" i="38"/>
  <c r="D15" i="38"/>
  <c r="D16" i="38"/>
  <c r="D17" i="38"/>
  <c r="D18" i="38"/>
  <c r="D19" i="38"/>
  <c r="D20" i="38"/>
  <c r="D21" i="38"/>
  <c r="D22" i="38"/>
  <c r="D23" i="38"/>
  <c r="D24" i="38"/>
  <c r="D25" i="38"/>
  <c r="D26" i="38"/>
  <c r="D27" i="38"/>
  <c r="D9" i="38"/>
  <c r="B28" i="38" l="1"/>
  <c r="F31" i="38"/>
  <c r="B26" i="39" l="1"/>
  <c r="F29" i="39"/>
  <c r="D25" i="39"/>
  <c r="E25" i="39"/>
  <c r="E10" i="38"/>
  <c r="E11" i="38"/>
  <c r="E12" i="38"/>
  <c r="E13" i="38"/>
  <c r="E14" i="38"/>
  <c r="E15" i="38"/>
  <c r="E16" i="38"/>
  <c r="E17" i="38"/>
  <c r="E18" i="38"/>
  <c r="E19" i="38"/>
  <c r="E20" i="38"/>
  <c r="E21" i="38"/>
  <c r="E22" i="38"/>
  <c r="E23" i="38"/>
  <c r="E24" i="38"/>
  <c r="E25" i="38"/>
  <c r="E26" i="38"/>
  <c r="E27" i="38"/>
  <c r="D28" i="38"/>
  <c r="E28" i="38"/>
  <c r="E9" i="38"/>
  <c r="E26" i="39"/>
  <c r="D26" i="39"/>
  <c r="D24" i="39"/>
  <c r="E24" i="39" s="1"/>
  <c r="D23" i="39"/>
  <c r="E23" i="39" s="1"/>
  <c r="D22" i="39"/>
  <c r="E22" i="39" s="1"/>
  <c r="D21" i="39"/>
  <c r="E21" i="39" s="1"/>
  <c r="D20" i="39"/>
  <c r="E20" i="39" s="1"/>
  <c r="D19" i="39"/>
  <c r="E19" i="39" s="1"/>
  <c r="D18" i="39"/>
  <c r="E18" i="39" s="1"/>
  <c r="D17" i="39"/>
  <c r="E17" i="39" s="1"/>
  <c r="D16" i="39"/>
  <c r="E16" i="39" s="1"/>
  <c r="E29" i="38" l="1"/>
  <c r="E30" i="38" s="1"/>
  <c r="E27" i="39"/>
  <c r="E28" i="39" s="1"/>
  <c r="F53" i="9"/>
  <c r="D53" i="9"/>
  <c r="B52" i="9"/>
  <c r="A52" i="9"/>
  <c r="B51" i="9"/>
  <c r="A51" i="9"/>
  <c r="B50" i="9"/>
  <c r="A50" i="9"/>
  <c r="B49" i="9"/>
  <c r="A49" i="9"/>
  <c r="B48" i="9"/>
  <c r="A48" i="9"/>
  <c r="B47" i="9"/>
  <c r="A47" i="9"/>
  <c r="B46" i="9"/>
  <c r="A46" i="9"/>
  <c r="B45" i="9"/>
  <c r="A45" i="9"/>
  <c r="B44" i="9"/>
  <c r="A44" i="9"/>
  <c r="B43" i="9"/>
  <c r="A43" i="9"/>
  <c r="A34" i="9"/>
  <c r="A33" i="9"/>
  <c r="A32" i="9"/>
  <c r="A31" i="9"/>
  <c r="B30" i="9"/>
  <c r="E30" i="9" s="1"/>
  <c r="A30" i="9"/>
  <c r="B29" i="9"/>
  <c r="E29" i="9" s="1"/>
  <c r="A29" i="9"/>
  <c r="B28" i="9"/>
  <c r="E28" i="9" s="1"/>
  <c r="A28" i="9"/>
  <c r="B27" i="9"/>
  <c r="E27" i="9" s="1"/>
  <c r="A27" i="9"/>
  <c r="B26" i="9"/>
  <c r="E26" i="9" s="1"/>
  <c r="A26" i="9"/>
  <c r="B25" i="9"/>
  <c r="A25" i="9"/>
  <c r="B19" i="9"/>
  <c r="C9" i="9"/>
  <c r="C10" i="9" s="1"/>
  <c r="C11" i="9" s="1"/>
  <c r="C12" i="9" s="1"/>
  <c r="C13" i="9" s="1"/>
  <c r="C14" i="9" s="1"/>
  <c r="C15" i="9" s="1"/>
  <c r="C16" i="9" s="1"/>
  <c r="C17" i="9" s="1"/>
  <c r="C18" i="9" s="1"/>
  <c r="B35" i="9" l="1"/>
  <c r="D19" i="9" s="1"/>
  <c r="B53" i="9"/>
  <c r="E25" i="9"/>
  <c r="E35" i="9" s="1"/>
  <c r="E36" i="9" s="1"/>
  <c r="D54" i="9" s="1"/>
  <c r="F54" i="9" l="1"/>
</calcChain>
</file>

<file path=xl/sharedStrings.xml><?xml version="1.0" encoding="utf-8"?>
<sst xmlns="http://schemas.openxmlformats.org/spreadsheetml/2006/main" count="132" uniqueCount="89">
  <si>
    <t>Rohstoff</t>
  </si>
  <si>
    <t>Total</t>
  </si>
  <si>
    <t>Anrechung</t>
  </si>
  <si>
    <t>&gt; 50%</t>
  </si>
  <si>
    <t>&lt; 20%</t>
  </si>
  <si>
    <t>Bemerkung</t>
  </si>
  <si>
    <t>kumuliert</t>
  </si>
  <si>
    <t>Erforderlicher Rohstoffanteil Schweiz (80%)</t>
  </si>
  <si>
    <t xml:space="preserve">Art. 8 </t>
  </si>
  <si>
    <t>nicht relevant</t>
  </si>
  <si>
    <t>Quellenangaben</t>
  </si>
  <si>
    <t>2. Schritt: Berechnung des erforderlichen Rohstoffanteils Schweiz</t>
  </si>
  <si>
    <t>Erfüllung erforderlicher Rohstoffanteil CH</t>
  </si>
  <si>
    <t>relevant</t>
  </si>
  <si>
    <t>Relevanter Rohstoffanteil</t>
  </si>
  <si>
    <t xml:space="preserve">Relevanter Rohstoffanteil </t>
  </si>
  <si>
    <t>SVG*</t>
  </si>
  <si>
    <t>* Selbstversorgungsgrad</t>
  </si>
  <si>
    <t>Rechnungsbeispiel A</t>
  </si>
  <si>
    <t>Rechnungsbeispiel B</t>
  </si>
  <si>
    <t>3. Schritt: Berechnung, ob erforderlicher Rohstoffanteil Schweiz erfüllt ist</t>
  </si>
  <si>
    <t xml:space="preserve">1. Schritt: Rezeptur und Bestimmung des relevanten Rohstoffanteils </t>
  </si>
  <si>
    <t>Verfügbarer Rohstoffanteil Schweiz</t>
  </si>
  <si>
    <t>Rezeptur (Angabe in Gewichtsprozent)</t>
  </si>
  <si>
    <t>%</t>
  </si>
  <si>
    <t>Rohstoff 1</t>
  </si>
  <si>
    <t>Rohstoff 2</t>
  </si>
  <si>
    <t>Rohstoff 3</t>
  </si>
  <si>
    <t>Rohstoff 4</t>
  </si>
  <si>
    <t>Rohstoff 5</t>
  </si>
  <si>
    <t>Rohstoff 6</t>
  </si>
  <si>
    <t>Rohstoff 7</t>
  </si>
  <si>
    <t>Rohstoff 8</t>
  </si>
  <si>
    <t>Rohstoff 9</t>
  </si>
  <si>
    <t>Rohstoff 10</t>
  </si>
  <si>
    <t>Verordnung über die Verwendung der Herkunftsangabe Schweiz bei verarbeiteten Naturprodukten (Entwurf)</t>
  </si>
  <si>
    <t>Rechnungsbeispiele: VORLAGE</t>
  </si>
  <si>
    <t>Art. 48b, al. 2, LPM</t>
  </si>
  <si>
    <t>Art. 7, al. 1</t>
  </si>
  <si>
    <t>Art. 7, al. 2</t>
  </si>
  <si>
    <t>Art. 8</t>
  </si>
  <si>
    <t>Art. 48b, al. 4, LPM</t>
  </si>
  <si>
    <t>Art. 4, al. 4</t>
  </si>
  <si>
    <t>Art. 4, al. 5</t>
  </si>
  <si>
    <t>2. Dans la deuxième colonne indiquer la teneur de l'ingrédient en pourcent du poids total (selon la recette)</t>
  </si>
  <si>
    <t>1. Dans la première colonne indiquer les ingrédients qui entrent dans la composition du produit selon la recette.</t>
  </si>
  <si>
    <t>5. Dans la dernière colonne indiquer la part effective de matière première suisse utilisée pour chaque ingrédient. Il est avantageux de commencer par le lait et les produits laitiers, puisque ils doivent intégralement provenir de suisse.</t>
  </si>
  <si>
    <t>Le lait et les produits laitiers doivent être à 100% d'origine suisse. Si leur part dans la recette dépasse la part minimuim de matières premières suisses requises, c'est la part du lait et des produits laitiers qui est prise en compte!</t>
  </si>
  <si>
    <t>6. La part de matières premières suisses doit etre supérieure ou égale à la part minimum de matières premières suisses.</t>
  </si>
  <si>
    <t>Ingrédients</t>
  </si>
  <si>
    <t>Matières premières</t>
  </si>
  <si>
    <t>Matières premières prises en compte</t>
  </si>
  <si>
    <t>Prise en compte de la matière première</t>
  </si>
  <si>
    <t>Matières premières suisses</t>
  </si>
  <si>
    <t>Article</t>
  </si>
  <si>
    <t>Formulation</t>
  </si>
  <si>
    <t>Catégorie</t>
  </si>
  <si>
    <t>Prise en compte</t>
  </si>
  <si>
    <t>Lait et produits laitiers</t>
  </si>
  <si>
    <t>Produits naturels non produits</t>
  </si>
  <si>
    <t>Produits naturels qui ne peuvent temporairement pas être produits en Suisse, ou qui le sont en quantités insuffisantes, en raison de situations inattendues ou se produisant de manière irrégulière (p. ex. perte de récoltes)</t>
  </si>
  <si>
    <t>Produits naturels temporairement non disponibles</t>
  </si>
  <si>
    <t xml:space="preserve">Produits naturels destinés é un usage précis </t>
  </si>
  <si>
    <t>Produits naturels avec exigences spécifiques</t>
  </si>
  <si>
    <t>Matières premières dont le taux d’auto-approvisionnement est de 50 % et plus (p. ex. viande de bœuf)</t>
  </si>
  <si>
    <t>Matières premières TA &gt; 50 %</t>
  </si>
  <si>
    <t>Matières premières dont le taux d’auto-approvisionnement est compris entre 20 et 49,9 % (p. ex. fraises)</t>
  </si>
  <si>
    <t>Matières premières TA 20-49,9 %</t>
  </si>
  <si>
    <t>Matières premières dont le taux d’auto-approvisionnement est inférieur à 20 % (p. ex. noisettes)</t>
  </si>
  <si>
    <t>Matières premières TA &lt; 20 %</t>
  </si>
  <si>
    <t>Eau (à l’exception de l’eau minérale et l’eau de source))</t>
  </si>
  <si>
    <t>Eau</t>
  </si>
  <si>
    <t>Clause bagatelle : produits naturels et matières premières issues de ces produits naturels ainsi que microorganismes et additifs (p. ex. levure, pectine)</t>
  </si>
  <si>
    <t>Clause bagatelle</t>
  </si>
  <si>
    <t>Produits naturels qui, en raison des conditions naturelles, ne peuvent pas être produits en Suisse (p. ex. cacao, café, bananes)</t>
  </si>
  <si>
    <t>Total des ingrédients</t>
  </si>
  <si>
    <t>Part minimum de matières premières suisses</t>
  </si>
  <si>
    <r>
      <t>Part minimum de matières premières suisses</t>
    </r>
    <r>
      <rPr>
        <b/>
        <vertAlign val="superscript"/>
        <sz val="10"/>
        <color theme="1"/>
        <rFont val="Arial"/>
        <family val="2"/>
      </rPr>
      <t>1</t>
    </r>
  </si>
  <si>
    <r>
      <rPr>
        <vertAlign val="superscript"/>
        <sz val="10"/>
        <color theme="1"/>
        <rFont val="Arial"/>
        <family val="2"/>
      </rPr>
      <t>1</t>
    </r>
    <r>
      <rPr>
        <sz val="10"/>
        <color theme="1"/>
        <rFont val="Arial"/>
        <family val="2"/>
      </rPr>
      <t xml:space="preserve"> Le lait et les produits laitiers doivent être à 100% d'origine suisse. Si leur part dans la recette dépasse la part minimuim de matières premières suisses requises, c'est la part du lait et des produits laitiers qui est prise en compte!</t>
    </r>
  </si>
  <si>
    <t>Ordonnance sur l'utilisation de l'indication de provenance "Suisse" pour les denrées alimentaires (OIPSD)</t>
  </si>
  <si>
    <t>Instructions pour l'utilisation de l'outil de calcul</t>
  </si>
  <si>
    <t>Outil de calcul</t>
  </si>
  <si>
    <t>3. Choisir dans le menu déroulant de la troisième colonne la catégorie d'ingrédient dont il s'agit. Les différentes catégories sont décrites dans la feuille de calcul "catégories d'ingrédient"</t>
  </si>
  <si>
    <t>4. Le pourcentage de matières premières pris en compte ainsi que la part minimum de matières premières suisses sont calculés automatiquement.</t>
  </si>
  <si>
    <t>FAQ</t>
  </si>
  <si>
    <t>Additif alimentaire</t>
  </si>
  <si>
    <t>additif alimentaire</t>
  </si>
  <si>
    <t>Art. 3 Abs. 5</t>
  </si>
  <si>
    <t>Produits semi-finis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</si>
</sst>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5" x14ac:knownFonts="1">
    <font>
      <sz val="10"/>
      <color theme="1"/>
      <name val="Arial"/>
      <family val="2"/>
    </font>
    <font>
      <sz val="11"/>
      <color theme="1"/>
      <name val="Arial"/>
      <family val="2"/>
    </font>
    <font>
      <sz val="11"/>
      <color theme="1"/>
      <name val="Arial"/>
      <family val="2"/>
    </font>
    <font>
      <b/>
      <sz val="10"/>
      <color theme="1"/>
      <name val="Arial"/>
      <family val="2"/>
    </font>
    <font>
      <i/>
      <sz val="10"/>
      <color theme="1"/>
      <name val="Arial"/>
      <family val="2"/>
    </font>
    <font>
      <b/>
      <sz val="14"/>
      <color theme="1"/>
      <name val="Arial"/>
      <family val="2"/>
    </font>
    <font>
      <sz val="8"/>
      <color theme="1"/>
      <name val="Arial"/>
      <family val="2"/>
    </font>
    <font>
      <b/>
      <u/>
      <sz val="14"/>
      <color theme="1"/>
      <name val="Arial"/>
      <family val="2"/>
    </font>
    <font>
      <b/>
      <i/>
      <sz val="10"/>
      <color theme="1"/>
      <name val="Arial"/>
      <family val="2"/>
    </font>
    <font>
      <i/>
      <sz val="10"/>
      <color indexed="8"/>
      <name val="Arial"/>
      <family val="2"/>
    </font>
    <font>
      <sz val="10"/>
      <color rgb="FF000000"/>
      <name val="Arial"/>
      <family val="2"/>
    </font>
    <font>
      <sz val="11"/>
      <color theme="1"/>
      <name val="Arial"/>
      <family val="2"/>
    </font>
    <font>
      <b/>
      <vertAlign val="superscript"/>
      <sz val="10"/>
      <color theme="1"/>
      <name val="Arial"/>
      <family val="2"/>
    </font>
    <font>
      <vertAlign val="superscript"/>
      <sz val="10"/>
      <color theme="1"/>
      <name val="Arial"/>
      <family val="2"/>
    </font>
    <font>
      <b/>
      <sz val="14"/>
      <color rgb="FFFF0000"/>
      <name val="Arial"/>
      <family val="2"/>
    </font>
  </fonts>
  <fills count="10">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FFF"/>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bottom style="thin">
        <color indexed="64"/>
      </bottom>
      <diagonal/>
    </border>
  </borders>
  <cellStyleXfs count="1">
    <xf numFmtId="0" fontId="0" fillId="0" borderId="0"/>
  </cellStyleXfs>
  <cellXfs count="87">
    <xf numFmtId="0" fontId="0" fillId="0" borderId="0" xfId="0"/>
    <xf numFmtId="0" fontId="3" fillId="0" borderId="0" xfId="0" applyFont="1"/>
    <xf numFmtId="0" fontId="0" fillId="0" borderId="1" xfId="0" applyBorder="1"/>
    <xf numFmtId="0" fontId="3" fillId="2" borderId="1" xfId="0" applyFont="1" applyFill="1" applyBorder="1"/>
    <xf numFmtId="0" fontId="3" fillId="2" borderId="1" xfId="0" applyFont="1" applyFill="1" applyBorder="1" applyAlignment="1">
      <alignment horizontal="right"/>
    </xf>
    <xf numFmtId="0" fontId="3" fillId="2" borderId="2" xfId="0" applyFont="1" applyFill="1" applyBorder="1"/>
    <xf numFmtId="0" fontId="3" fillId="2" borderId="3" xfId="0" applyFont="1" applyFill="1" applyBorder="1"/>
    <xf numFmtId="0" fontId="3" fillId="2" borderId="4" xfId="0" applyFont="1" applyFill="1" applyBorder="1"/>
    <xf numFmtId="9" fontId="0" fillId="0" borderId="1" xfId="0" applyNumberFormat="1" applyBorder="1"/>
    <xf numFmtId="0" fontId="3" fillId="2" borderId="4" xfId="0" applyFont="1" applyFill="1" applyBorder="1" applyAlignment="1">
      <alignment horizontal="right"/>
    </xf>
    <xf numFmtId="0" fontId="4" fillId="0" borderId="1" xfId="0" applyFont="1" applyBorder="1" applyAlignment="1">
      <alignment horizontal="right"/>
    </xf>
    <xf numFmtId="0" fontId="0" fillId="3" borderId="1" xfId="0" applyFill="1" applyBorder="1"/>
    <xf numFmtId="0" fontId="3" fillId="4" borderId="2" xfId="0" applyFont="1" applyFill="1" applyBorder="1"/>
    <xf numFmtId="0" fontId="3" fillId="4" borderId="4" xfId="0" applyFont="1" applyFill="1" applyBorder="1"/>
    <xf numFmtId="0" fontId="3" fillId="4" borderId="1" xfId="0" applyFont="1" applyFill="1" applyBorder="1"/>
    <xf numFmtId="0" fontId="3" fillId="4" borderId="1" xfId="0" applyFont="1" applyFill="1" applyBorder="1" applyAlignment="1">
      <alignment horizontal="right"/>
    </xf>
    <xf numFmtId="0" fontId="3" fillId="5" borderId="2" xfId="0" applyFont="1" applyFill="1" applyBorder="1"/>
    <xf numFmtId="0" fontId="3" fillId="5" borderId="4" xfId="0" applyFont="1" applyFill="1" applyBorder="1"/>
    <xf numFmtId="0" fontId="3" fillId="5" borderId="1" xfId="0" applyFont="1" applyFill="1" applyBorder="1"/>
    <xf numFmtId="0" fontId="3" fillId="5" borderId="1" xfId="0" applyFont="1" applyFill="1" applyBorder="1" applyAlignment="1">
      <alignment horizontal="right"/>
    </xf>
    <xf numFmtId="0" fontId="0" fillId="6" borderId="1" xfId="0" applyFill="1" applyBorder="1"/>
    <xf numFmtId="0" fontId="3" fillId="4" borderId="4" xfId="0" applyFont="1" applyFill="1" applyBorder="1" applyAlignment="1">
      <alignment horizontal="right"/>
    </xf>
    <xf numFmtId="0" fontId="3" fillId="5" borderId="4" xfId="0" applyFont="1" applyFill="1" applyBorder="1" applyAlignment="1">
      <alignment horizontal="right"/>
    </xf>
    <xf numFmtId="1" fontId="3" fillId="2" borderId="4" xfId="0" applyNumberFormat="1" applyFont="1" applyFill="1" applyBorder="1"/>
    <xf numFmtId="0" fontId="0" fillId="7" borderId="1" xfId="0" applyFill="1" applyBorder="1"/>
    <xf numFmtId="9" fontId="0" fillId="7" borderId="1" xfId="0" applyNumberFormat="1" applyFill="1" applyBorder="1"/>
    <xf numFmtId="9" fontId="3" fillId="7" borderId="1" xfId="0" applyNumberFormat="1" applyFont="1" applyFill="1" applyBorder="1" applyAlignment="1">
      <alignment horizontal="center"/>
    </xf>
    <xf numFmtId="0" fontId="0" fillId="7" borderId="1" xfId="0" applyFill="1" applyBorder="1" applyAlignment="1">
      <alignment horizontal="right"/>
    </xf>
    <xf numFmtId="0" fontId="3" fillId="2" borderId="2" xfId="0" applyFont="1" applyFill="1" applyBorder="1" applyAlignment="1">
      <alignment horizontal="left"/>
    </xf>
    <xf numFmtId="0" fontId="6" fillId="0" borderId="0" xfId="0" applyFont="1"/>
    <xf numFmtId="0" fontId="0" fillId="0" borderId="1" xfId="0" applyFill="1" applyBorder="1"/>
    <xf numFmtId="1" fontId="0" fillId="7" borderId="1" xfId="0" applyNumberFormat="1" applyFill="1" applyBorder="1"/>
    <xf numFmtId="1" fontId="0" fillId="0" borderId="1" xfId="0" applyNumberFormat="1" applyBorder="1"/>
    <xf numFmtId="1" fontId="3" fillId="2" borderId="1" xfId="0" applyNumberFormat="1" applyFont="1" applyFill="1" applyBorder="1"/>
    <xf numFmtId="1" fontId="0" fillId="0" borderId="1" xfId="0" applyNumberFormat="1" applyFill="1" applyBorder="1"/>
    <xf numFmtId="0" fontId="0" fillId="0" borderId="0" xfId="0" applyAlignment="1">
      <alignment horizontal="left"/>
    </xf>
    <xf numFmtId="0" fontId="3" fillId="0" borderId="1" xfId="0" applyFont="1" applyFill="1" applyBorder="1"/>
    <xf numFmtId="0" fontId="3" fillId="8" borderId="3" xfId="0" applyFont="1" applyFill="1" applyBorder="1"/>
    <xf numFmtId="0" fontId="3" fillId="8" borderId="4" xfId="0" applyFont="1" applyFill="1" applyBorder="1"/>
    <xf numFmtId="0" fontId="3" fillId="8" borderId="2" xfId="0" applyFont="1" applyFill="1" applyBorder="1"/>
    <xf numFmtId="0" fontId="0" fillId="2" borderId="3" xfId="0" applyFill="1" applyBorder="1"/>
    <xf numFmtId="164" fontId="3" fillId="8" borderId="3" xfId="0" applyNumberFormat="1" applyFont="1" applyFill="1" applyBorder="1"/>
    <xf numFmtId="164" fontId="3" fillId="2" borderId="4" xfId="0" applyNumberFormat="1" applyFont="1" applyFill="1" applyBorder="1"/>
    <xf numFmtId="0" fontId="3" fillId="8" borderId="6" xfId="0" applyFont="1" applyFill="1" applyBorder="1" applyAlignment="1">
      <alignment horizontal="right"/>
    </xf>
    <xf numFmtId="0" fontId="3" fillId="2" borderId="6" xfId="0" applyFont="1" applyFill="1" applyBorder="1" applyAlignment="1">
      <alignment horizontal="right"/>
    </xf>
    <xf numFmtId="0" fontId="0" fillId="0" borderId="5" xfId="0" applyFill="1" applyBorder="1"/>
    <xf numFmtId="0" fontId="0" fillId="8" borderId="3" xfId="0" applyFill="1" applyBorder="1"/>
    <xf numFmtId="164" fontId="3" fillId="8" borderId="4" xfId="0" applyNumberFormat="1" applyFont="1" applyFill="1" applyBorder="1"/>
    <xf numFmtId="0" fontId="0" fillId="0" borderId="0" xfId="0" applyAlignment="1"/>
    <xf numFmtId="0" fontId="3" fillId="8" borderId="3" xfId="0" applyFont="1" applyFill="1" applyBorder="1" applyAlignment="1">
      <alignment horizontal="left"/>
    </xf>
    <xf numFmtId="0" fontId="0" fillId="8" borderId="3" xfId="0" applyFill="1" applyBorder="1" applyAlignment="1">
      <alignment horizontal="left"/>
    </xf>
    <xf numFmtId="0" fontId="0" fillId="2" borderId="3" xfId="0" applyFill="1" applyBorder="1" applyAlignment="1">
      <alignment horizontal="left"/>
    </xf>
    <xf numFmtId="164" fontId="3" fillId="2" borderId="5" xfId="0" applyNumberFormat="1" applyFont="1" applyFill="1" applyBorder="1"/>
    <xf numFmtId="0" fontId="0" fillId="0" borderId="0" xfId="0" applyAlignment="1">
      <alignment horizontal="right"/>
    </xf>
    <xf numFmtId="9" fontId="0" fillId="0" borderId="1" xfId="0" applyNumberFormat="1" applyBorder="1" applyAlignment="1">
      <alignment horizontal="right" vertical="top" wrapText="1"/>
    </xf>
    <xf numFmtId="0" fontId="5" fillId="0" borderId="0" xfId="0" applyFont="1" applyAlignment="1"/>
    <xf numFmtId="0" fontId="3" fillId="2" borderId="8" xfId="0" applyFont="1" applyFill="1" applyBorder="1" applyAlignment="1">
      <alignment horizontal="right"/>
    </xf>
    <xf numFmtId="164" fontId="3" fillId="2" borderId="8" xfId="0" applyNumberFormat="1" applyFont="1" applyFill="1" applyBorder="1"/>
    <xf numFmtId="0" fontId="3" fillId="8" borderId="9" xfId="0" applyFont="1" applyFill="1" applyBorder="1" applyAlignment="1">
      <alignment horizontal="right"/>
    </xf>
    <xf numFmtId="0" fontId="8" fillId="7" borderId="5" xfId="0" applyFont="1" applyFill="1" applyBorder="1"/>
    <xf numFmtId="0" fontId="3" fillId="2" borderId="8" xfId="0" applyFont="1" applyFill="1" applyBorder="1"/>
    <xf numFmtId="0" fontId="3" fillId="8" borderId="7" xfId="0" applyFont="1" applyFill="1" applyBorder="1" applyAlignment="1">
      <alignment horizontal="left"/>
    </xf>
    <xf numFmtId="0" fontId="3" fillId="7" borderId="5" xfId="0" applyFont="1" applyFill="1" applyBorder="1" applyAlignment="1">
      <alignment horizontal="left"/>
    </xf>
    <xf numFmtId="164" fontId="0" fillId="7" borderId="10" xfId="0" applyNumberFormat="1" applyFill="1" applyBorder="1"/>
    <xf numFmtId="164" fontId="0" fillId="7" borderId="1" xfId="0" applyNumberFormat="1" applyFill="1" applyBorder="1"/>
    <xf numFmtId="164" fontId="9" fillId="0" borderId="1" xfId="0" applyNumberFormat="1" applyFont="1" applyFill="1" applyBorder="1"/>
    <xf numFmtId="0" fontId="9" fillId="7" borderId="1" xfId="0" applyFont="1" applyFill="1" applyBorder="1" applyAlignment="1">
      <alignment horizontal="left"/>
    </xf>
    <xf numFmtId="9" fontId="9" fillId="7" borderId="1" xfId="0" applyNumberFormat="1" applyFont="1" applyFill="1" applyBorder="1"/>
    <xf numFmtId="0" fontId="0" fillId="0" borderId="0" xfId="0" applyAlignment="1"/>
    <xf numFmtId="0" fontId="4" fillId="0" borderId="1" xfId="0" applyFont="1" applyFill="1" applyBorder="1"/>
    <xf numFmtId="0" fontId="10" fillId="0" borderId="0" xfId="0" applyFont="1" applyAlignment="1">
      <alignment horizontal="left" vertical="center" indent="4"/>
    </xf>
    <xf numFmtId="0" fontId="0" fillId="0" borderId="0" xfId="0" applyFill="1"/>
    <xf numFmtId="0" fontId="0" fillId="0" borderId="0" xfId="0" applyFill="1" applyAlignment="1"/>
    <xf numFmtId="0" fontId="0" fillId="0" borderId="0" xfId="0" applyFill="1" applyAlignment="1">
      <alignment horizontal="left"/>
    </xf>
    <xf numFmtId="0" fontId="0" fillId="0" borderId="0" xfId="0" applyAlignment="1"/>
    <xf numFmtId="0" fontId="3" fillId="2" borderId="1" xfId="0" applyFont="1" applyFill="1" applyBorder="1" applyAlignment="1">
      <alignment horizontal="right" wrapText="1"/>
    </xf>
    <xf numFmtId="0" fontId="11" fillId="0" borderId="1" xfId="0" applyFont="1" applyBorder="1" applyAlignment="1">
      <alignment vertical="center" wrapText="1"/>
    </xf>
    <xf numFmtId="0" fontId="14" fillId="0" borderId="0" xfId="0" applyFont="1" applyAlignment="1"/>
    <xf numFmtId="0" fontId="2" fillId="0" borderId="1" xfId="0" applyFont="1" applyFill="1" applyBorder="1" applyAlignment="1">
      <alignment vertical="center" wrapText="1"/>
    </xf>
    <xf numFmtId="9" fontId="0" fillId="0" borderId="1" xfId="0" applyNumberFormat="1" applyBorder="1" applyAlignment="1">
      <alignment horizontal="right"/>
    </xf>
    <xf numFmtId="0" fontId="1" fillId="0" borderId="1" xfId="0" applyFont="1" applyBorder="1" applyAlignment="1">
      <alignment vertical="center" wrapText="1"/>
    </xf>
    <xf numFmtId="0" fontId="1" fillId="9" borderId="1" xfId="0" applyFont="1" applyFill="1" applyBorder="1" applyAlignment="1">
      <alignment vertical="center" wrapText="1"/>
    </xf>
    <xf numFmtId="9" fontId="1" fillId="0" borderId="1" xfId="0" applyNumberFormat="1" applyFont="1" applyBorder="1" applyAlignment="1">
      <alignment vertical="center" wrapText="1"/>
    </xf>
    <xf numFmtId="0" fontId="1" fillId="0" borderId="0" xfId="0" applyFont="1"/>
    <xf numFmtId="0" fontId="5" fillId="0" borderId="0" xfId="0" applyFont="1" applyAlignment="1">
      <alignment wrapText="1"/>
    </xf>
    <xf numFmtId="0" fontId="7" fillId="0" borderId="0" xfId="0" applyFont="1" applyAlignment="1"/>
    <xf numFmtId="0" fontId="0" fillId="0" borderId="0" xfId="0" applyAlignment="1"/>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142875</xdr:colOff>
      <xdr:row>8</xdr:row>
      <xdr:rowOff>19050</xdr:rowOff>
    </xdr:from>
    <xdr:to>
      <xdr:col>3</xdr:col>
      <xdr:colOff>695325</xdr:colOff>
      <xdr:row>13</xdr:row>
      <xdr:rowOff>142876</xdr:rowOff>
    </xdr:to>
    <xdr:sp macro="" textlink="">
      <xdr:nvSpPr>
        <xdr:cNvPr id="2" name="AutoShape 2"/>
        <xdr:cNvSpPr>
          <a:spLocks noChangeArrowheads="1"/>
        </xdr:cNvSpPr>
      </xdr:nvSpPr>
      <xdr:spPr bwMode="auto">
        <a:xfrm>
          <a:off x="3552825" y="1752600"/>
          <a:ext cx="552450" cy="933451"/>
        </a:xfrm>
        <a:prstGeom prst="downArrow">
          <a:avLst>
            <a:gd name="adj1" fmla="val 78571"/>
            <a:gd name="adj2" fmla="val 30227"/>
          </a:avLst>
        </a:prstGeom>
        <a:noFill/>
        <a:ln w="38100">
          <a:solidFill>
            <a:schemeClr val="accent2">
              <a:lumMod val="75000"/>
            </a:schemeClr>
          </a:solidFill>
          <a:miter lim="800000"/>
          <a:headEnd/>
          <a:tailEnd/>
        </a:ln>
      </xdr:spPr>
      <xdr:txBody>
        <a:bodyPr vertOverflow="clip" wrap="square" lIns="91440" tIns="45720" rIns="91440" bIns="45720" anchor="t" upright="1"/>
        <a:lstStyle/>
        <a:p>
          <a:pPr algn="l" rtl="0">
            <a:defRPr sz="1000"/>
          </a:pPr>
          <a:endParaRPr lang="de-CH" sz="1100" b="0" i="0" u="none" strike="noStrike" baseline="0">
            <a:solidFill>
              <a:srgbClr val="000000"/>
            </a:solidFill>
            <a:latin typeface="Calibri"/>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114300</xdr:colOff>
      <xdr:row>27</xdr:row>
      <xdr:rowOff>85725</xdr:rowOff>
    </xdr:from>
    <xdr:to>
      <xdr:col>5</xdr:col>
      <xdr:colOff>400050</xdr:colOff>
      <xdr:row>29</xdr:row>
      <xdr:rowOff>38100</xdr:rowOff>
    </xdr:to>
    <xdr:sp macro="" textlink="">
      <xdr:nvSpPr>
        <xdr:cNvPr id="7" name="ZoneTexte 6"/>
        <xdr:cNvSpPr txBox="1"/>
      </xdr:nvSpPr>
      <xdr:spPr>
        <a:xfrm>
          <a:off x="5153025" y="6467475"/>
          <a:ext cx="285750" cy="27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t>6</a:t>
          </a:r>
        </a:p>
      </xdr:txBody>
    </xdr:sp>
    <xdr:clientData/>
  </xdr:twoCellAnchor>
  <xdr:twoCellAnchor>
    <xdr:from>
      <xdr:col>2</xdr:col>
      <xdr:colOff>1581150</xdr:colOff>
      <xdr:row>26</xdr:row>
      <xdr:rowOff>38100</xdr:rowOff>
    </xdr:from>
    <xdr:to>
      <xdr:col>2</xdr:col>
      <xdr:colOff>1866900</xdr:colOff>
      <xdr:row>27</xdr:row>
      <xdr:rowOff>133350</xdr:rowOff>
    </xdr:to>
    <xdr:sp macro="" textlink="">
      <xdr:nvSpPr>
        <xdr:cNvPr id="8" name="ZoneTexte 7"/>
        <xdr:cNvSpPr txBox="1"/>
      </xdr:nvSpPr>
      <xdr:spPr>
        <a:xfrm>
          <a:off x="3409950" y="4562475"/>
          <a:ext cx="285750"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100" b="1"/>
            <a:t>4</a:t>
          </a:r>
        </a:p>
      </xdr:txBody>
    </xdr:sp>
    <xdr:clientData/>
  </xdr:twoCellAnchor>
  <xdr:twoCellAnchor>
    <xdr:from>
      <xdr:col>0</xdr:col>
      <xdr:colOff>228600</xdr:colOff>
      <xdr:row>16</xdr:row>
      <xdr:rowOff>47625</xdr:rowOff>
    </xdr:from>
    <xdr:to>
      <xdr:col>0</xdr:col>
      <xdr:colOff>561975</xdr:colOff>
      <xdr:row>18</xdr:row>
      <xdr:rowOff>85725</xdr:rowOff>
    </xdr:to>
    <xdr:sp macro="" textlink="">
      <xdr:nvSpPr>
        <xdr:cNvPr id="9" name="ZoneTexte 8"/>
        <xdr:cNvSpPr txBox="1"/>
      </xdr:nvSpPr>
      <xdr:spPr>
        <a:xfrm>
          <a:off x="228600" y="2952750"/>
          <a:ext cx="333375" cy="3619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600" b="1"/>
            <a:t>1</a:t>
          </a:r>
        </a:p>
      </xdr:txBody>
    </xdr:sp>
    <xdr:clientData/>
  </xdr:twoCellAnchor>
  <xdr:twoCellAnchor>
    <xdr:from>
      <xdr:col>1</xdr:col>
      <xdr:colOff>66675</xdr:colOff>
      <xdr:row>16</xdr:row>
      <xdr:rowOff>47625</xdr:rowOff>
    </xdr:from>
    <xdr:to>
      <xdr:col>1</xdr:col>
      <xdr:colOff>400050</xdr:colOff>
      <xdr:row>18</xdr:row>
      <xdr:rowOff>85725</xdr:rowOff>
    </xdr:to>
    <xdr:sp macro="" textlink="">
      <xdr:nvSpPr>
        <xdr:cNvPr id="10" name="ZoneTexte 9"/>
        <xdr:cNvSpPr txBox="1"/>
      </xdr:nvSpPr>
      <xdr:spPr>
        <a:xfrm>
          <a:off x="1447800" y="2952750"/>
          <a:ext cx="333375" cy="3619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600" b="1"/>
            <a:t>2</a:t>
          </a:r>
        </a:p>
      </xdr:txBody>
    </xdr:sp>
    <xdr:clientData/>
  </xdr:twoCellAnchor>
  <xdr:twoCellAnchor>
    <xdr:from>
      <xdr:col>2</xdr:col>
      <xdr:colOff>1266825</xdr:colOff>
      <xdr:row>16</xdr:row>
      <xdr:rowOff>28575</xdr:rowOff>
    </xdr:from>
    <xdr:to>
      <xdr:col>2</xdr:col>
      <xdr:colOff>1600200</xdr:colOff>
      <xdr:row>18</xdr:row>
      <xdr:rowOff>66675</xdr:rowOff>
    </xdr:to>
    <xdr:sp macro="" textlink="">
      <xdr:nvSpPr>
        <xdr:cNvPr id="11" name="ZoneTexte 10"/>
        <xdr:cNvSpPr txBox="1"/>
      </xdr:nvSpPr>
      <xdr:spPr>
        <a:xfrm>
          <a:off x="3095625" y="2933700"/>
          <a:ext cx="333375" cy="3619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600" b="1"/>
            <a:t>3</a:t>
          </a:r>
        </a:p>
      </xdr:txBody>
    </xdr:sp>
    <xdr:clientData/>
  </xdr:twoCellAnchor>
  <xdr:twoCellAnchor>
    <xdr:from>
      <xdr:col>5</xdr:col>
      <xdr:colOff>723900</xdr:colOff>
      <xdr:row>16</xdr:row>
      <xdr:rowOff>38100</xdr:rowOff>
    </xdr:from>
    <xdr:to>
      <xdr:col>5</xdr:col>
      <xdr:colOff>1057275</xdr:colOff>
      <xdr:row>18</xdr:row>
      <xdr:rowOff>76200</xdr:rowOff>
    </xdr:to>
    <xdr:sp macro="" textlink="">
      <xdr:nvSpPr>
        <xdr:cNvPr id="12" name="ZoneTexte 11"/>
        <xdr:cNvSpPr txBox="1"/>
      </xdr:nvSpPr>
      <xdr:spPr>
        <a:xfrm>
          <a:off x="5762625" y="2943225"/>
          <a:ext cx="333375" cy="361950"/>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CH" sz="1600" b="1"/>
            <a:t>5</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7"/>
  <sheetViews>
    <sheetView zoomScaleNormal="100" workbookViewId="0">
      <pane ySplit="3" topLeftCell="A4" activePane="bottomLeft" state="frozen"/>
      <selection activeCell="H34" sqref="H34"/>
      <selection pane="bottomLeft" activeCell="C43" sqref="C43:F52"/>
    </sheetView>
  </sheetViews>
  <sheetFormatPr baseColWidth="10" defaultRowHeight="12.75" x14ac:dyDescent="0.2"/>
  <cols>
    <col min="1" max="1" width="25.7109375" customWidth="1"/>
    <col min="2" max="6" width="12.7109375" customWidth="1"/>
    <col min="7" max="7" width="14.85546875" customWidth="1"/>
  </cols>
  <sheetData>
    <row r="1" spans="1:6" ht="36" customHeight="1" x14ac:dyDescent="0.25">
      <c r="A1" s="84" t="s">
        <v>35</v>
      </c>
      <c r="B1" s="84"/>
      <c r="C1" s="84"/>
      <c r="D1" s="84"/>
      <c r="E1" s="84"/>
      <c r="F1" s="84"/>
    </row>
    <row r="3" spans="1:6" ht="18" x14ac:dyDescent="0.25">
      <c r="A3" s="85" t="s">
        <v>36</v>
      </c>
      <c r="B3" s="86"/>
      <c r="C3" s="86"/>
      <c r="D3" s="86"/>
      <c r="E3" s="86"/>
      <c r="F3" s="86"/>
    </row>
    <row r="5" spans="1:6" s="1" customFormat="1" ht="25.5" customHeight="1" x14ac:dyDescent="0.2">
      <c r="A5" s="1" t="s">
        <v>21</v>
      </c>
    </row>
    <row r="6" spans="1:6" ht="6" customHeight="1" x14ac:dyDescent="0.2"/>
    <row r="7" spans="1:6" x14ac:dyDescent="0.2">
      <c r="A7" s="5" t="s">
        <v>23</v>
      </c>
      <c r="B7" s="7"/>
      <c r="C7" s="28" t="s">
        <v>14</v>
      </c>
      <c r="D7" s="9"/>
    </row>
    <row r="8" spans="1:6" x14ac:dyDescent="0.2">
      <c r="A8" s="3" t="s">
        <v>0</v>
      </c>
      <c r="B8" s="4" t="s">
        <v>24</v>
      </c>
      <c r="C8" s="4" t="s">
        <v>6</v>
      </c>
      <c r="D8" s="4" t="s">
        <v>13</v>
      </c>
    </row>
    <row r="9" spans="1:6" x14ac:dyDescent="0.2">
      <c r="A9" s="24" t="s">
        <v>25</v>
      </c>
      <c r="B9" s="31">
        <v>32</v>
      </c>
      <c r="C9" s="25">
        <f>B9/100</f>
        <v>0.32</v>
      </c>
      <c r="D9" s="25"/>
    </row>
    <row r="10" spans="1:6" x14ac:dyDescent="0.2">
      <c r="A10" s="24" t="s">
        <v>26</v>
      </c>
      <c r="B10" s="31">
        <v>24</v>
      </c>
      <c r="C10" s="25">
        <f t="shared" ref="C10:C18" si="0">C9+B10/100</f>
        <v>0.56000000000000005</v>
      </c>
      <c r="D10" s="26">
        <v>0.9</v>
      </c>
    </row>
    <row r="11" spans="1:6" x14ac:dyDescent="0.2">
      <c r="A11" s="24" t="s">
        <v>27</v>
      </c>
      <c r="B11" s="31">
        <v>22.88</v>
      </c>
      <c r="C11" s="25">
        <f t="shared" si="0"/>
        <v>0.78880000000000006</v>
      </c>
      <c r="D11" s="25"/>
    </row>
    <row r="12" spans="1:6" x14ac:dyDescent="0.2">
      <c r="A12" s="24" t="s">
        <v>28</v>
      </c>
      <c r="B12" s="31">
        <v>5.2</v>
      </c>
      <c r="C12" s="25">
        <f t="shared" si="0"/>
        <v>0.8408000000000001</v>
      </c>
      <c r="D12" s="25"/>
    </row>
    <row r="13" spans="1:6" x14ac:dyDescent="0.2">
      <c r="A13" s="24" t="s">
        <v>29</v>
      </c>
      <c r="B13" s="31">
        <v>4.16</v>
      </c>
      <c r="C13" s="25">
        <f t="shared" si="0"/>
        <v>0.88240000000000007</v>
      </c>
      <c r="D13" s="25"/>
    </row>
    <row r="14" spans="1:6" x14ac:dyDescent="0.2">
      <c r="A14" s="24" t="s">
        <v>30</v>
      </c>
      <c r="B14" s="31">
        <v>4</v>
      </c>
      <c r="C14" s="25">
        <f t="shared" si="0"/>
        <v>0.92240000000000011</v>
      </c>
      <c r="D14" s="25"/>
    </row>
    <row r="15" spans="1:6" x14ac:dyDescent="0.2">
      <c r="A15" s="30" t="s">
        <v>31</v>
      </c>
      <c r="B15" s="32">
        <v>3.12</v>
      </c>
      <c r="C15" s="8">
        <f t="shared" si="0"/>
        <v>0.95360000000000011</v>
      </c>
      <c r="D15" s="10" t="s">
        <v>9</v>
      </c>
    </row>
    <row r="16" spans="1:6" x14ac:dyDescent="0.2">
      <c r="A16" s="30" t="s">
        <v>32</v>
      </c>
      <c r="B16" s="32">
        <v>2.4</v>
      </c>
      <c r="C16" s="8">
        <f t="shared" si="0"/>
        <v>0.97760000000000014</v>
      </c>
      <c r="D16" s="10" t="s">
        <v>9</v>
      </c>
    </row>
    <row r="17" spans="1:5" x14ac:dyDescent="0.2">
      <c r="A17" s="30" t="s">
        <v>33</v>
      </c>
      <c r="B17" s="32">
        <v>1.56</v>
      </c>
      <c r="C17" s="8">
        <f t="shared" si="0"/>
        <v>0.99320000000000008</v>
      </c>
      <c r="D17" s="10" t="s">
        <v>9</v>
      </c>
    </row>
    <row r="18" spans="1:5" x14ac:dyDescent="0.2">
      <c r="A18" s="30" t="s">
        <v>34</v>
      </c>
      <c r="B18" s="32">
        <v>1.04</v>
      </c>
      <c r="C18" s="8">
        <f t="shared" si="0"/>
        <v>1.0036</v>
      </c>
      <c r="D18" s="10" t="s">
        <v>9</v>
      </c>
    </row>
    <row r="19" spans="1:5" x14ac:dyDescent="0.2">
      <c r="A19" s="3" t="s">
        <v>1</v>
      </c>
      <c r="B19" s="33">
        <f>SUM(B9:B18)</f>
        <v>100.36000000000001</v>
      </c>
      <c r="C19" s="3"/>
      <c r="D19" s="33">
        <f>B35</f>
        <v>92.24</v>
      </c>
    </row>
    <row r="21" spans="1:5" s="1" customFormat="1" ht="25.5" customHeight="1" x14ac:dyDescent="0.2">
      <c r="A21" s="1" t="s">
        <v>11</v>
      </c>
    </row>
    <row r="22" spans="1:5" ht="6" customHeight="1" x14ac:dyDescent="0.2"/>
    <row r="23" spans="1:5" x14ac:dyDescent="0.2">
      <c r="A23" s="5" t="s">
        <v>15</v>
      </c>
      <c r="B23" s="7"/>
      <c r="C23" s="5" t="s">
        <v>22</v>
      </c>
      <c r="D23" s="6"/>
      <c r="E23" s="7"/>
    </row>
    <row r="24" spans="1:5" x14ac:dyDescent="0.2">
      <c r="A24" s="3" t="s">
        <v>0</v>
      </c>
      <c r="B24" s="4" t="s">
        <v>24</v>
      </c>
      <c r="C24" s="4" t="s">
        <v>16</v>
      </c>
      <c r="D24" s="4" t="s">
        <v>2</v>
      </c>
      <c r="E24" s="4" t="s">
        <v>24</v>
      </c>
    </row>
    <row r="25" spans="1:5" x14ac:dyDescent="0.2">
      <c r="A25" s="24" t="str">
        <f>A9</f>
        <v>Rohstoff 1</v>
      </c>
      <c r="B25" s="31">
        <f>B9</f>
        <v>32</v>
      </c>
      <c r="C25" s="27" t="s">
        <v>3</v>
      </c>
      <c r="D25" s="25">
        <v>1</v>
      </c>
      <c r="E25" s="31">
        <f>B25*D25</f>
        <v>32</v>
      </c>
    </row>
    <row r="26" spans="1:5" x14ac:dyDescent="0.2">
      <c r="A26" s="24" t="str">
        <f t="shared" ref="A26:B34" si="1">A10</f>
        <v>Rohstoff 2</v>
      </c>
      <c r="B26" s="31">
        <f t="shared" si="1"/>
        <v>24</v>
      </c>
      <c r="C26" s="27" t="s">
        <v>8</v>
      </c>
      <c r="D26" s="25">
        <v>0</v>
      </c>
      <c r="E26" s="31">
        <f t="shared" ref="E26:E30" si="2">B26*D26</f>
        <v>0</v>
      </c>
    </row>
    <row r="27" spans="1:5" x14ac:dyDescent="0.2">
      <c r="A27" s="24" t="str">
        <f t="shared" si="1"/>
        <v>Rohstoff 3</v>
      </c>
      <c r="B27" s="31">
        <f t="shared" si="1"/>
        <v>22.88</v>
      </c>
      <c r="C27" s="27" t="s">
        <v>3</v>
      </c>
      <c r="D27" s="25">
        <v>1</v>
      </c>
      <c r="E27" s="31">
        <f t="shared" si="2"/>
        <v>22.88</v>
      </c>
    </row>
    <row r="28" spans="1:5" x14ac:dyDescent="0.2">
      <c r="A28" s="24" t="str">
        <f t="shared" si="1"/>
        <v>Rohstoff 4</v>
      </c>
      <c r="B28" s="31">
        <f t="shared" si="1"/>
        <v>5.2</v>
      </c>
      <c r="C28" s="27" t="s">
        <v>4</v>
      </c>
      <c r="D28" s="25">
        <v>0</v>
      </c>
      <c r="E28" s="31">
        <f t="shared" si="2"/>
        <v>0</v>
      </c>
    </row>
    <row r="29" spans="1:5" x14ac:dyDescent="0.2">
      <c r="A29" s="24" t="str">
        <f t="shared" si="1"/>
        <v>Rohstoff 5</v>
      </c>
      <c r="B29" s="31">
        <f t="shared" si="1"/>
        <v>4.16</v>
      </c>
      <c r="C29" s="27" t="s">
        <v>4</v>
      </c>
      <c r="D29" s="25">
        <v>0</v>
      </c>
      <c r="E29" s="31">
        <f t="shared" si="2"/>
        <v>0</v>
      </c>
    </row>
    <row r="30" spans="1:5" x14ac:dyDescent="0.2">
      <c r="A30" s="24" t="str">
        <f t="shared" si="1"/>
        <v>Rohstoff 6</v>
      </c>
      <c r="B30" s="31">
        <f t="shared" si="1"/>
        <v>4</v>
      </c>
      <c r="C30" s="27" t="s">
        <v>4</v>
      </c>
      <c r="D30" s="25">
        <v>0</v>
      </c>
      <c r="E30" s="31">
        <f t="shared" si="2"/>
        <v>0</v>
      </c>
    </row>
    <row r="31" spans="1:5" x14ac:dyDescent="0.2">
      <c r="A31" s="30" t="str">
        <f t="shared" si="1"/>
        <v>Rohstoff 7</v>
      </c>
      <c r="B31" s="34"/>
      <c r="C31" s="2"/>
      <c r="D31" s="10" t="s">
        <v>9</v>
      </c>
      <c r="E31" s="2"/>
    </row>
    <row r="32" spans="1:5" x14ac:dyDescent="0.2">
      <c r="A32" s="30" t="str">
        <f t="shared" si="1"/>
        <v>Rohstoff 8</v>
      </c>
      <c r="B32" s="34"/>
      <c r="C32" s="2"/>
      <c r="D32" s="10" t="s">
        <v>9</v>
      </c>
      <c r="E32" s="2"/>
    </row>
    <row r="33" spans="1:6" x14ac:dyDescent="0.2">
      <c r="A33" s="30" t="str">
        <f t="shared" si="1"/>
        <v>Rohstoff 9</v>
      </c>
      <c r="B33" s="34"/>
      <c r="C33" s="2"/>
      <c r="D33" s="10" t="s">
        <v>9</v>
      </c>
      <c r="E33" s="2"/>
    </row>
    <row r="34" spans="1:6" x14ac:dyDescent="0.2">
      <c r="A34" s="30" t="str">
        <f t="shared" si="1"/>
        <v>Rohstoff 10</v>
      </c>
      <c r="B34" s="34"/>
      <c r="C34" s="2"/>
      <c r="D34" s="10" t="s">
        <v>9</v>
      </c>
      <c r="E34" s="2"/>
    </row>
    <row r="35" spans="1:6" x14ac:dyDescent="0.2">
      <c r="A35" s="3" t="s">
        <v>1</v>
      </c>
      <c r="B35" s="33">
        <f>SUM(B25:B34)</f>
        <v>92.24</v>
      </c>
      <c r="C35" s="3"/>
      <c r="D35" s="3"/>
      <c r="E35" s="33">
        <f>SUM(E25:E33)</f>
        <v>54.879999999999995</v>
      </c>
    </row>
    <row r="36" spans="1:6" x14ac:dyDescent="0.2">
      <c r="A36" s="5" t="s">
        <v>7</v>
      </c>
      <c r="B36" s="6"/>
      <c r="C36" s="6"/>
      <c r="D36" s="6"/>
      <c r="E36" s="23">
        <f>E35*80/100</f>
        <v>43.903999999999996</v>
      </c>
    </row>
    <row r="37" spans="1:6" s="29" customFormat="1" ht="11.25" x14ac:dyDescent="0.2">
      <c r="A37" s="29" t="s">
        <v>17</v>
      </c>
    </row>
    <row r="39" spans="1:6" s="1" customFormat="1" ht="25.5" customHeight="1" x14ac:dyDescent="0.2">
      <c r="A39" s="1" t="s">
        <v>20</v>
      </c>
    </row>
    <row r="40" spans="1:6" ht="6" customHeight="1" x14ac:dyDescent="0.2"/>
    <row r="41" spans="1:6" x14ac:dyDescent="0.2">
      <c r="A41" s="5" t="s">
        <v>23</v>
      </c>
      <c r="B41" s="7"/>
      <c r="C41" s="12" t="s">
        <v>18</v>
      </c>
      <c r="D41" s="13"/>
      <c r="E41" s="16" t="s">
        <v>19</v>
      </c>
      <c r="F41" s="17"/>
    </row>
    <row r="42" spans="1:6" x14ac:dyDescent="0.2">
      <c r="A42" s="3" t="s">
        <v>0</v>
      </c>
      <c r="B42" s="4" t="s">
        <v>24</v>
      </c>
      <c r="C42" s="14" t="s">
        <v>5</v>
      </c>
      <c r="D42" s="15" t="s">
        <v>24</v>
      </c>
      <c r="E42" s="18" t="s">
        <v>5</v>
      </c>
      <c r="F42" s="19" t="s">
        <v>24</v>
      </c>
    </row>
    <row r="43" spans="1:6" x14ac:dyDescent="0.2">
      <c r="A43" s="2" t="str">
        <f>A9</f>
        <v>Rohstoff 1</v>
      </c>
      <c r="B43" s="32">
        <f>B9</f>
        <v>32</v>
      </c>
      <c r="C43" s="11"/>
      <c r="D43" s="11">
        <v>20</v>
      </c>
      <c r="E43" s="20"/>
      <c r="F43" s="20">
        <v>32</v>
      </c>
    </row>
    <row r="44" spans="1:6" x14ac:dyDescent="0.2">
      <c r="A44" s="2" t="str">
        <f t="shared" ref="A44:B52" si="3">A10</f>
        <v>Rohstoff 2</v>
      </c>
      <c r="B44" s="32">
        <f t="shared" si="3"/>
        <v>24</v>
      </c>
      <c r="C44" s="11"/>
      <c r="D44" s="11"/>
      <c r="E44" s="20"/>
      <c r="F44" s="20"/>
    </row>
    <row r="45" spans="1:6" x14ac:dyDescent="0.2">
      <c r="A45" s="2" t="str">
        <f t="shared" si="3"/>
        <v>Rohstoff 3</v>
      </c>
      <c r="B45" s="32">
        <f t="shared" si="3"/>
        <v>22.88</v>
      </c>
      <c r="C45" s="11"/>
      <c r="D45" s="11"/>
      <c r="E45" s="20"/>
      <c r="F45" s="20">
        <v>22</v>
      </c>
    </row>
    <row r="46" spans="1:6" x14ac:dyDescent="0.2">
      <c r="A46" s="2" t="str">
        <f t="shared" si="3"/>
        <v>Rohstoff 4</v>
      </c>
      <c r="B46" s="32">
        <f t="shared" si="3"/>
        <v>5.2</v>
      </c>
      <c r="C46" s="11"/>
      <c r="D46" s="11"/>
      <c r="E46" s="20"/>
      <c r="F46" s="20"/>
    </row>
    <row r="47" spans="1:6" x14ac:dyDescent="0.2">
      <c r="A47" s="2" t="str">
        <f t="shared" si="3"/>
        <v>Rohstoff 5</v>
      </c>
      <c r="B47" s="32">
        <f t="shared" si="3"/>
        <v>4.16</v>
      </c>
      <c r="C47" s="11"/>
      <c r="D47" s="11">
        <v>8</v>
      </c>
      <c r="E47" s="20"/>
      <c r="F47" s="20"/>
    </row>
    <row r="48" spans="1:6" x14ac:dyDescent="0.2">
      <c r="A48" s="2" t="str">
        <f t="shared" si="3"/>
        <v>Rohstoff 6</v>
      </c>
      <c r="B48" s="32">
        <f t="shared" si="3"/>
        <v>4</v>
      </c>
      <c r="C48" s="11"/>
      <c r="D48" s="11"/>
      <c r="E48" s="20"/>
      <c r="F48" s="20"/>
    </row>
    <row r="49" spans="1:6" x14ac:dyDescent="0.2">
      <c r="A49" s="2" t="str">
        <f t="shared" si="3"/>
        <v>Rohstoff 7</v>
      </c>
      <c r="B49" s="32">
        <f t="shared" si="3"/>
        <v>3.12</v>
      </c>
      <c r="C49" s="11"/>
      <c r="D49" s="11">
        <v>5</v>
      </c>
      <c r="E49" s="20"/>
      <c r="F49" s="20"/>
    </row>
    <row r="50" spans="1:6" x14ac:dyDescent="0.2">
      <c r="A50" s="2" t="str">
        <f t="shared" si="3"/>
        <v>Rohstoff 8</v>
      </c>
      <c r="B50" s="32">
        <f t="shared" si="3"/>
        <v>2.4</v>
      </c>
      <c r="C50" s="11"/>
      <c r="D50" s="11">
        <v>3</v>
      </c>
      <c r="E50" s="20"/>
      <c r="F50" s="20"/>
    </row>
    <row r="51" spans="1:6" x14ac:dyDescent="0.2">
      <c r="A51" s="2" t="str">
        <f t="shared" si="3"/>
        <v>Rohstoff 9</v>
      </c>
      <c r="B51" s="32">
        <f t="shared" si="3"/>
        <v>1.56</v>
      </c>
      <c r="C51" s="11"/>
      <c r="D51" s="11"/>
      <c r="E51" s="20"/>
      <c r="F51" s="20"/>
    </row>
    <row r="52" spans="1:6" x14ac:dyDescent="0.2">
      <c r="A52" s="2" t="str">
        <f t="shared" si="3"/>
        <v>Rohstoff 10</v>
      </c>
      <c r="B52" s="32">
        <f t="shared" si="3"/>
        <v>1.04</v>
      </c>
      <c r="C52" s="11"/>
      <c r="D52" s="11"/>
      <c r="E52" s="20"/>
      <c r="F52" s="20"/>
    </row>
    <row r="53" spans="1:6" x14ac:dyDescent="0.2">
      <c r="A53" s="3" t="s">
        <v>1</v>
      </c>
      <c r="B53" s="33">
        <f>SUM(B43:B52)</f>
        <v>100.36000000000001</v>
      </c>
      <c r="C53" s="14"/>
      <c r="D53" s="14">
        <f t="shared" ref="D53" si="4">SUM(D43:D51)</f>
        <v>36</v>
      </c>
      <c r="E53" s="18"/>
      <c r="F53" s="18">
        <f>SUM(F43:F51)</f>
        <v>54</v>
      </c>
    </row>
    <row r="54" spans="1:6" x14ac:dyDescent="0.2">
      <c r="A54" s="5" t="s">
        <v>12</v>
      </c>
      <c r="B54" s="7"/>
      <c r="C54" s="12"/>
      <c r="D54" s="21" t="str">
        <f>IF(D53&gt;$E36,"erfüllt","nicht erfüllt")</f>
        <v>nicht erfüllt</v>
      </c>
      <c r="E54" s="16"/>
      <c r="F54" s="22" t="str">
        <f>IF(F53&gt;$E36,"erfüllt","nicht erfüllt")</f>
        <v>erfüllt</v>
      </c>
    </row>
    <row r="56" spans="1:6" x14ac:dyDescent="0.2">
      <c r="A56" s="1" t="s">
        <v>10</v>
      </c>
    </row>
    <row r="57" spans="1:6" ht="6" customHeight="1" x14ac:dyDescent="0.2"/>
  </sheetData>
  <mergeCells count="2">
    <mergeCell ref="A1:F1"/>
    <mergeCell ref="A3:F3"/>
  </mergeCells>
  <printOptions horizontalCentered="1"/>
  <pageMargins left="0.70866141732283472" right="0.70866141732283472" top="0.78740157480314965" bottom="0.78740157480314965" header="0.31496062992125984" footer="0.31496062992125984"/>
  <pageSetup paperSize="9" scale="9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9"/>
  <sheetViews>
    <sheetView zoomScaleNormal="100" workbookViewId="0">
      <selection activeCell="B29" sqref="B29"/>
    </sheetView>
  </sheetViews>
  <sheetFormatPr baseColWidth="10" defaultRowHeight="12.75" x14ac:dyDescent="0.2"/>
  <cols>
    <col min="1" max="1" width="20.7109375" customWidth="1"/>
    <col min="2" max="2" width="6.7109375" customWidth="1"/>
    <col min="3" max="3" width="34.7109375" style="35" bestFit="1" customWidth="1"/>
    <col min="4" max="5" width="6.7109375" customWidth="1"/>
    <col min="6" max="6" width="26.85546875" customWidth="1"/>
  </cols>
  <sheetData>
    <row r="1" spans="1:13" ht="36" customHeight="1" x14ac:dyDescent="0.25">
      <c r="A1" s="84" t="s">
        <v>79</v>
      </c>
      <c r="B1" s="86"/>
      <c r="C1" s="86"/>
      <c r="D1" s="86"/>
      <c r="E1" s="86"/>
      <c r="F1" s="86"/>
    </row>
    <row r="3" spans="1:13" ht="18" x14ac:dyDescent="0.25">
      <c r="A3" s="77" t="s">
        <v>80</v>
      </c>
      <c r="B3" s="74"/>
      <c r="C3" s="55"/>
    </row>
    <row r="4" spans="1:13" x14ac:dyDescent="0.2">
      <c r="B4" s="74"/>
    </row>
    <row r="5" spans="1:13" x14ac:dyDescent="0.2">
      <c r="A5" s="71" t="s">
        <v>45</v>
      </c>
      <c r="B5" s="72"/>
      <c r="C5" s="73"/>
      <c r="D5" s="71"/>
      <c r="E5" s="71"/>
      <c r="F5" s="71"/>
      <c r="G5" s="71"/>
      <c r="H5" s="71"/>
      <c r="I5" s="71"/>
      <c r="J5" s="71"/>
      <c r="K5" s="71"/>
      <c r="M5" s="70"/>
    </row>
    <row r="6" spans="1:13" x14ac:dyDescent="0.2">
      <c r="A6" s="71" t="s">
        <v>44</v>
      </c>
      <c r="B6" s="72"/>
      <c r="C6" s="73"/>
      <c r="D6" s="71"/>
      <c r="E6" s="71"/>
      <c r="F6" s="71"/>
      <c r="G6" s="71"/>
      <c r="H6" s="71"/>
      <c r="I6" s="71"/>
      <c r="J6" s="71"/>
      <c r="K6" s="71"/>
      <c r="M6" s="70"/>
    </row>
    <row r="7" spans="1:13" x14ac:dyDescent="0.2">
      <c r="A7" s="71" t="s">
        <v>82</v>
      </c>
      <c r="B7" s="72"/>
      <c r="C7" s="73"/>
      <c r="D7" s="71"/>
      <c r="E7" s="71"/>
      <c r="F7" s="71"/>
      <c r="G7" s="71"/>
      <c r="H7" s="71"/>
      <c r="I7" s="71"/>
      <c r="J7" s="71"/>
      <c r="K7" s="71"/>
      <c r="M7" s="70"/>
    </row>
    <row r="8" spans="1:13" x14ac:dyDescent="0.2">
      <c r="A8" s="71" t="s">
        <v>83</v>
      </c>
      <c r="B8" s="72"/>
      <c r="C8" s="73"/>
      <c r="D8" s="71"/>
      <c r="E8" s="71"/>
      <c r="F8" s="71"/>
      <c r="G8" s="71"/>
      <c r="H8" s="71"/>
      <c r="I8" s="71"/>
      <c r="J8" s="71"/>
      <c r="K8" s="71"/>
      <c r="M8" s="70"/>
    </row>
    <row r="9" spans="1:13" x14ac:dyDescent="0.2">
      <c r="A9" s="71" t="s">
        <v>46</v>
      </c>
      <c r="B9" s="72"/>
      <c r="C9" s="73"/>
      <c r="D9" s="71"/>
      <c r="E9" s="71"/>
      <c r="F9" s="71"/>
      <c r="G9" s="71"/>
      <c r="H9" s="71"/>
      <c r="I9" s="71"/>
      <c r="J9" s="71"/>
      <c r="K9" s="71"/>
      <c r="M9" s="70"/>
    </row>
    <row r="10" spans="1:13" x14ac:dyDescent="0.2">
      <c r="A10" s="71" t="s">
        <v>48</v>
      </c>
      <c r="B10" s="72"/>
      <c r="C10" s="73"/>
      <c r="D10" s="71"/>
      <c r="E10" s="71"/>
      <c r="F10" s="71"/>
      <c r="G10" s="71"/>
      <c r="H10" s="71"/>
      <c r="I10" s="71"/>
      <c r="J10" s="71"/>
      <c r="K10" s="71"/>
      <c r="M10" s="70"/>
    </row>
    <row r="11" spans="1:13" x14ac:dyDescent="0.2">
      <c r="A11" s="71" t="s">
        <v>47</v>
      </c>
      <c r="B11" s="72"/>
      <c r="C11" s="73"/>
      <c r="D11" s="71"/>
      <c r="E11" s="71"/>
      <c r="F11" s="71"/>
      <c r="G11" s="71"/>
      <c r="H11" s="71"/>
      <c r="I11" s="71"/>
      <c r="J11" s="71"/>
      <c r="K11" s="71"/>
      <c r="M11" s="70"/>
    </row>
    <row r="12" spans="1:13" ht="16.5" customHeight="1" x14ac:dyDescent="0.2">
      <c r="B12" s="74"/>
    </row>
    <row r="13" spans="1:13" hidden="1" x14ac:dyDescent="0.2"/>
    <row r="14" spans="1:13" ht="18" customHeight="1" x14ac:dyDescent="0.2">
      <c r="A14" s="5" t="s">
        <v>49</v>
      </c>
      <c r="B14" s="7"/>
      <c r="C14" s="49" t="s">
        <v>51</v>
      </c>
      <c r="D14" s="37"/>
      <c r="E14" s="38"/>
      <c r="F14" s="75" t="s">
        <v>53</v>
      </c>
    </row>
    <row r="15" spans="1:13" x14ac:dyDescent="0.2">
      <c r="A15" s="60" t="s">
        <v>50</v>
      </c>
      <c r="B15" s="56" t="s">
        <v>24</v>
      </c>
      <c r="C15" s="61" t="s">
        <v>52</v>
      </c>
      <c r="D15" s="58"/>
      <c r="E15" s="43" t="s">
        <v>24</v>
      </c>
      <c r="F15" s="44" t="s">
        <v>24</v>
      </c>
    </row>
    <row r="16" spans="1:13" x14ac:dyDescent="0.2">
      <c r="A16" s="69"/>
      <c r="B16" s="65"/>
      <c r="C16" s="66"/>
      <c r="D16" s="67" t="str">
        <f>IF(C16="","",VLOOKUP(C16,'Catégories d''ingrédient'!C$2:D$11,2,FALSE))</f>
        <v/>
      </c>
      <c r="E16" s="64" t="str">
        <f>IF(C16="","",B16*D16)</f>
        <v/>
      </c>
      <c r="F16" s="65"/>
    </row>
    <row r="17" spans="1:6" x14ac:dyDescent="0.2">
      <c r="A17" s="30"/>
      <c r="B17" s="65"/>
      <c r="C17" s="66"/>
      <c r="D17" s="67" t="str">
        <f>IF(C17="","",VLOOKUP(C17,'Catégories d''ingrédient'!C$2:D$11,2,FALSE))</f>
        <v/>
      </c>
      <c r="E17" s="64" t="str">
        <f t="shared" ref="E17:E26" si="0">IF(C17="","",B17*D17)</f>
        <v/>
      </c>
      <c r="F17" s="65"/>
    </row>
    <row r="18" spans="1:6" x14ac:dyDescent="0.2">
      <c r="A18" s="30"/>
      <c r="B18" s="65"/>
      <c r="C18" s="66"/>
      <c r="D18" s="67" t="str">
        <f>IF(C18="","",VLOOKUP(C18,'Catégories d''ingrédient'!C$2:D$11,2,FALSE))</f>
        <v/>
      </c>
      <c r="E18" s="64" t="str">
        <f t="shared" si="0"/>
        <v/>
      </c>
      <c r="F18" s="65"/>
    </row>
    <row r="19" spans="1:6" x14ac:dyDescent="0.2">
      <c r="A19" s="30"/>
      <c r="B19" s="65"/>
      <c r="C19" s="66"/>
      <c r="D19" s="67" t="str">
        <f>IF(C19="","",VLOOKUP(C19,'Catégories d''ingrédient'!C$2:D$11,2,FALSE))</f>
        <v/>
      </c>
      <c r="E19" s="64" t="str">
        <f t="shared" si="0"/>
        <v/>
      </c>
      <c r="F19" s="65"/>
    </row>
    <row r="20" spans="1:6" x14ac:dyDescent="0.2">
      <c r="A20" s="30"/>
      <c r="B20" s="65"/>
      <c r="C20" s="66"/>
      <c r="D20" s="67" t="str">
        <f>IF(C20="","",VLOOKUP(C20,'Catégories d''ingrédient'!C$2:D$11,2,FALSE))</f>
        <v/>
      </c>
      <c r="E20" s="64" t="str">
        <f t="shared" si="0"/>
        <v/>
      </c>
      <c r="F20" s="65"/>
    </row>
    <row r="21" spans="1:6" x14ac:dyDescent="0.2">
      <c r="A21" s="30"/>
      <c r="B21" s="65"/>
      <c r="C21" s="66"/>
      <c r="D21" s="67" t="str">
        <f>IF(C21="","",VLOOKUP(C21,'Catégories d''ingrédient'!C$2:D$11,2,FALSE))</f>
        <v/>
      </c>
      <c r="E21" s="64" t="str">
        <f t="shared" si="0"/>
        <v/>
      </c>
      <c r="F21" s="65"/>
    </row>
    <row r="22" spans="1:6" x14ac:dyDescent="0.2">
      <c r="A22" s="30"/>
      <c r="B22" s="65"/>
      <c r="C22" s="66"/>
      <c r="D22" s="67" t="str">
        <f>IF(C22="","",VLOOKUP(C22,'Catégories d''ingrédient'!C$2:D$11,2,FALSE))</f>
        <v/>
      </c>
      <c r="E22" s="64" t="str">
        <f t="shared" si="0"/>
        <v/>
      </c>
      <c r="F22" s="65"/>
    </row>
    <row r="23" spans="1:6" x14ac:dyDescent="0.2">
      <c r="A23" s="30"/>
      <c r="B23" s="65"/>
      <c r="C23" s="66"/>
      <c r="D23" s="67" t="str">
        <f>IF(C23="","",VLOOKUP(C23,'Catégories d''ingrédient'!C$2:D$11,2,FALSE))</f>
        <v/>
      </c>
      <c r="E23" s="64" t="str">
        <f t="shared" si="0"/>
        <v/>
      </c>
      <c r="F23" s="65"/>
    </row>
    <row r="24" spans="1:6" x14ac:dyDescent="0.2">
      <c r="A24" s="30"/>
      <c r="B24" s="65"/>
      <c r="C24" s="66"/>
      <c r="D24" s="67" t="str">
        <f>IF(C24="","",VLOOKUP(C24,'Catégories d''ingrédient'!C$2:D$11,2,FALSE))</f>
        <v/>
      </c>
      <c r="E24" s="64" t="str">
        <f t="shared" si="0"/>
        <v/>
      </c>
      <c r="F24" s="65"/>
    </row>
    <row r="25" spans="1:6" x14ac:dyDescent="0.2">
      <c r="A25" s="30"/>
      <c r="B25" s="65"/>
      <c r="C25" s="66"/>
      <c r="D25" s="67" t="str">
        <f>IF(C25="","",VLOOKUP(C25,'Catégories d''ingrédient'!C$2:D$11,2,FALSE))</f>
        <v/>
      </c>
      <c r="E25" s="64" t="str">
        <f t="shared" ref="E25" si="1">IF(C25="","",B25*D25)</f>
        <v/>
      </c>
      <c r="F25" s="65"/>
    </row>
    <row r="26" spans="1:6" x14ac:dyDescent="0.2">
      <c r="A26" s="60" t="s">
        <v>75</v>
      </c>
      <c r="B26" s="57">
        <f>SUM(B16:B25)</f>
        <v>0</v>
      </c>
      <c r="C26" s="62"/>
      <c r="D26" s="59" t="str">
        <f>IF(C26="","",VLOOKUP(C26,'Catégories d''ingrédient'!C$2:D$11,2,FALSE))</f>
        <v/>
      </c>
      <c r="E26" s="63" t="str">
        <f t="shared" si="0"/>
        <v/>
      </c>
      <c r="F26" s="45"/>
    </row>
    <row r="27" spans="1:6" x14ac:dyDescent="0.2">
      <c r="A27" s="39" t="s">
        <v>51</v>
      </c>
      <c r="B27" s="37"/>
      <c r="C27" s="49"/>
      <c r="D27" s="37"/>
      <c r="E27" s="41">
        <f>SUM(E16:E25)</f>
        <v>0</v>
      </c>
      <c r="F27" s="36"/>
    </row>
    <row r="28" spans="1:6" x14ac:dyDescent="0.2">
      <c r="A28" s="39" t="s">
        <v>76</v>
      </c>
      <c r="B28" s="37"/>
      <c r="C28" s="50"/>
      <c r="D28" s="46"/>
      <c r="E28" s="47">
        <f>E27*80/100</f>
        <v>0</v>
      </c>
      <c r="F28" s="36"/>
    </row>
    <row r="29" spans="1:6" x14ac:dyDescent="0.2">
      <c r="A29" s="5" t="s">
        <v>53</v>
      </c>
      <c r="B29" s="6"/>
      <c r="C29" s="51"/>
      <c r="D29" s="40"/>
      <c r="E29" s="42"/>
      <c r="F29" s="52">
        <f>SUM(F16:F25)</f>
        <v>0</v>
      </c>
    </row>
  </sheetData>
  <sheetProtection password="DFD1" sheet="1" objects="1" scenarios="1"/>
  <mergeCells count="1">
    <mergeCell ref="A1:F1"/>
  </mergeCells>
  <dataValidations count="1">
    <dataValidation type="list" allowBlank="1" showInputMessage="1" showErrorMessage="1" sqref="C16:C25">
      <formula1>Anrechnung</formula1>
    </dataValidation>
  </dataValidations>
  <printOptions horizontalCentered="1"/>
  <pageMargins left="0.23622047244094491" right="0.23622047244094491" top="0.74803149606299213" bottom="0.74803149606299213"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32"/>
  <sheetViews>
    <sheetView tabSelected="1" zoomScaleNormal="100" workbookViewId="0">
      <selection activeCell="A13" sqref="A13"/>
    </sheetView>
  </sheetViews>
  <sheetFormatPr baseColWidth="10" defaultRowHeight="12.75" x14ac:dyDescent="0.2"/>
  <cols>
    <col min="1" max="1" width="20.7109375" customWidth="1"/>
    <col min="2" max="2" width="6.7109375" customWidth="1"/>
    <col min="3" max="3" width="34.7109375" style="35" bestFit="1" customWidth="1"/>
    <col min="4" max="5" width="6.7109375" customWidth="1"/>
    <col min="6" max="6" width="28.28515625" customWidth="1"/>
  </cols>
  <sheetData>
    <row r="1" spans="1:9" ht="36" customHeight="1" x14ac:dyDescent="0.25">
      <c r="A1" s="84" t="s">
        <v>79</v>
      </c>
      <c r="B1" s="86"/>
      <c r="C1" s="86"/>
      <c r="D1" s="86"/>
      <c r="E1" s="86"/>
      <c r="F1" s="86"/>
    </row>
    <row r="3" spans="1:9" ht="18" x14ac:dyDescent="0.25">
      <c r="A3" s="55" t="s">
        <v>81</v>
      </c>
      <c r="B3" s="48"/>
      <c r="C3" s="55"/>
    </row>
    <row r="4" spans="1:9" x14ac:dyDescent="0.2">
      <c r="B4" s="48"/>
    </row>
    <row r="5" spans="1:9" ht="16.5" customHeight="1" x14ac:dyDescent="0.2">
      <c r="B5" s="68"/>
    </row>
    <row r="6" spans="1:9" hidden="1" x14ac:dyDescent="0.2"/>
    <row r="7" spans="1:9" x14ac:dyDescent="0.2">
      <c r="A7" s="5" t="s">
        <v>49</v>
      </c>
      <c r="B7" s="7"/>
      <c r="C7" s="49" t="s">
        <v>51</v>
      </c>
      <c r="D7" s="37"/>
      <c r="E7" s="38"/>
      <c r="F7" s="75" t="s">
        <v>53</v>
      </c>
      <c r="I7">
        <v>1</v>
      </c>
    </row>
    <row r="8" spans="1:9" x14ac:dyDescent="0.2">
      <c r="A8" s="60" t="s">
        <v>50</v>
      </c>
      <c r="B8" s="56" t="s">
        <v>24</v>
      </c>
      <c r="C8" s="61" t="s">
        <v>52</v>
      </c>
      <c r="D8" s="58"/>
      <c r="E8" s="43" t="s">
        <v>24</v>
      </c>
      <c r="F8" s="44" t="s">
        <v>24</v>
      </c>
    </row>
    <row r="9" spans="1:9" x14ac:dyDescent="0.2">
      <c r="A9" s="69"/>
      <c r="B9" s="65"/>
      <c r="C9" s="66" t="s">
        <v>85</v>
      </c>
      <c r="D9" s="67">
        <f>IF(C9="","",VLOOKUP(C9,'Catégories d''ingrédient'!C$2:D$12,2,FALSE))</f>
        <v>0</v>
      </c>
      <c r="E9" s="64">
        <f>IF(C9="","",B9*D9)</f>
        <v>0</v>
      </c>
      <c r="F9" s="65"/>
    </row>
    <row r="10" spans="1:9" x14ac:dyDescent="0.2">
      <c r="A10" s="30"/>
      <c r="B10" s="65"/>
      <c r="C10" s="66"/>
      <c r="D10" s="67" t="str">
        <f>IF(C10="","",VLOOKUP(C10,'Catégories d''ingrédient'!C$2:D$12,2,FALSE))</f>
        <v/>
      </c>
      <c r="E10" s="64" t="str">
        <f t="shared" ref="E10:E28" si="0">IF(C10="","",B10*D10)</f>
        <v/>
      </c>
      <c r="F10" s="65"/>
    </row>
    <row r="11" spans="1:9" x14ac:dyDescent="0.2">
      <c r="A11" s="30"/>
      <c r="B11" s="65"/>
      <c r="C11" s="66"/>
      <c r="D11" s="67" t="str">
        <f>IF(C11="","",VLOOKUP(C11,'Catégories d''ingrédient'!C$2:D$12,2,FALSE))</f>
        <v/>
      </c>
      <c r="E11" s="64" t="str">
        <f t="shared" si="0"/>
        <v/>
      </c>
      <c r="F11" s="65"/>
    </row>
    <row r="12" spans="1:9" x14ac:dyDescent="0.2">
      <c r="A12" s="30"/>
      <c r="B12" s="65"/>
      <c r="C12" s="66"/>
      <c r="D12" s="67" t="str">
        <f>IF(C12="","",VLOOKUP(C12,'Catégories d''ingrédient'!C$2:D$12,2,FALSE))</f>
        <v/>
      </c>
      <c r="E12" s="64" t="str">
        <f t="shared" si="0"/>
        <v/>
      </c>
      <c r="F12" s="65"/>
    </row>
    <row r="13" spans="1:9" x14ac:dyDescent="0.2">
      <c r="A13" s="30"/>
      <c r="B13" s="65"/>
      <c r="C13" s="66"/>
      <c r="D13" s="67" t="str">
        <f>IF(C13="","",VLOOKUP(C13,'Catégories d''ingrédient'!C$2:D$12,2,FALSE))</f>
        <v/>
      </c>
      <c r="E13" s="64" t="str">
        <f t="shared" si="0"/>
        <v/>
      </c>
      <c r="F13" s="65"/>
    </row>
    <row r="14" spans="1:9" x14ac:dyDescent="0.2">
      <c r="A14" s="30"/>
      <c r="B14" s="65"/>
      <c r="C14" s="66"/>
      <c r="D14" s="67" t="str">
        <f>IF(C14="","",VLOOKUP(C14,'Catégories d''ingrédient'!C$2:D$12,2,FALSE))</f>
        <v/>
      </c>
      <c r="E14" s="64" t="str">
        <f t="shared" si="0"/>
        <v/>
      </c>
      <c r="F14" s="65"/>
    </row>
    <row r="15" spans="1:9" x14ac:dyDescent="0.2">
      <c r="A15" s="30"/>
      <c r="B15" s="65"/>
      <c r="C15" s="66"/>
      <c r="D15" s="67" t="str">
        <f>IF(C15="","",VLOOKUP(C15,'Catégories d''ingrédient'!C$2:D$12,2,FALSE))</f>
        <v/>
      </c>
      <c r="E15" s="64" t="str">
        <f t="shared" si="0"/>
        <v/>
      </c>
      <c r="F15" s="65"/>
    </row>
    <row r="16" spans="1:9" x14ac:dyDescent="0.2">
      <c r="A16" s="30"/>
      <c r="B16" s="65"/>
      <c r="C16" s="66"/>
      <c r="D16" s="67" t="str">
        <f>IF(C16="","",VLOOKUP(C16,'Catégories d''ingrédient'!C$2:D$12,2,FALSE))</f>
        <v/>
      </c>
      <c r="E16" s="64" t="str">
        <f t="shared" si="0"/>
        <v/>
      </c>
      <c r="F16" s="65"/>
    </row>
    <row r="17" spans="1:6" x14ac:dyDescent="0.2">
      <c r="A17" s="30"/>
      <c r="B17" s="65"/>
      <c r="C17" s="66"/>
      <c r="D17" s="67" t="str">
        <f>IF(C17="","",VLOOKUP(C17,'Catégories d''ingrédient'!C$2:D$12,2,FALSE))</f>
        <v/>
      </c>
      <c r="E17" s="64" t="str">
        <f t="shared" si="0"/>
        <v/>
      </c>
      <c r="F17" s="65"/>
    </row>
    <row r="18" spans="1:6" x14ac:dyDescent="0.2">
      <c r="A18" s="30"/>
      <c r="B18" s="65"/>
      <c r="C18" s="66"/>
      <c r="D18" s="67" t="str">
        <f>IF(C18="","",VLOOKUP(C18,'Catégories d''ingrédient'!C$2:D$12,2,FALSE))</f>
        <v/>
      </c>
      <c r="E18" s="64" t="str">
        <f t="shared" si="0"/>
        <v/>
      </c>
      <c r="F18" s="65"/>
    </row>
    <row r="19" spans="1:6" x14ac:dyDescent="0.2">
      <c r="A19" s="30"/>
      <c r="B19" s="65"/>
      <c r="C19" s="66"/>
      <c r="D19" s="67" t="str">
        <f>IF(C19="","",VLOOKUP(C19,'Catégories d''ingrédient'!C$2:D$12,2,FALSE))</f>
        <v/>
      </c>
      <c r="E19" s="64" t="str">
        <f t="shared" si="0"/>
        <v/>
      </c>
      <c r="F19" s="65"/>
    </row>
    <row r="20" spans="1:6" x14ac:dyDescent="0.2">
      <c r="A20" s="30"/>
      <c r="B20" s="65"/>
      <c r="C20" s="66"/>
      <c r="D20" s="67" t="str">
        <f>IF(C20="","",VLOOKUP(C20,'Catégories d''ingrédient'!C$2:D$12,2,FALSE))</f>
        <v/>
      </c>
      <c r="E20" s="64" t="str">
        <f t="shared" si="0"/>
        <v/>
      </c>
      <c r="F20" s="65"/>
    </row>
    <row r="21" spans="1:6" x14ac:dyDescent="0.2">
      <c r="A21" s="30"/>
      <c r="B21" s="65"/>
      <c r="C21" s="66"/>
      <c r="D21" s="67" t="str">
        <f>IF(C21="","",VLOOKUP(C21,'Catégories d''ingrédient'!C$2:D$12,2,FALSE))</f>
        <v/>
      </c>
      <c r="E21" s="64" t="str">
        <f t="shared" si="0"/>
        <v/>
      </c>
      <c r="F21" s="65"/>
    </row>
    <row r="22" spans="1:6" x14ac:dyDescent="0.2">
      <c r="A22" s="30"/>
      <c r="B22" s="65"/>
      <c r="C22" s="66"/>
      <c r="D22" s="67" t="str">
        <f>IF(C22="","",VLOOKUP(C22,'Catégories d''ingrédient'!C$2:D$12,2,FALSE))</f>
        <v/>
      </c>
      <c r="E22" s="64" t="str">
        <f t="shared" si="0"/>
        <v/>
      </c>
      <c r="F22" s="65"/>
    </row>
    <row r="23" spans="1:6" x14ac:dyDescent="0.2">
      <c r="A23" s="30"/>
      <c r="B23" s="65"/>
      <c r="C23" s="66"/>
      <c r="D23" s="67" t="str">
        <f>IF(C23="","",VLOOKUP(C23,'Catégories d''ingrédient'!C$2:D$12,2,FALSE))</f>
        <v/>
      </c>
      <c r="E23" s="64" t="str">
        <f t="shared" si="0"/>
        <v/>
      </c>
      <c r="F23" s="65"/>
    </row>
    <row r="24" spans="1:6" x14ac:dyDescent="0.2">
      <c r="A24" s="30"/>
      <c r="B24" s="65"/>
      <c r="C24" s="66"/>
      <c r="D24" s="67" t="str">
        <f>IF(C24="","",VLOOKUP(C24,'Catégories d''ingrédient'!C$2:D$12,2,FALSE))</f>
        <v/>
      </c>
      <c r="E24" s="64" t="str">
        <f t="shared" si="0"/>
        <v/>
      </c>
      <c r="F24" s="65"/>
    </row>
    <row r="25" spans="1:6" x14ac:dyDescent="0.2">
      <c r="A25" s="30"/>
      <c r="B25" s="65"/>
      <c r="C25" s="66"/>
      <c r="D25" s="67" t="str">
        <f>IF(C25="","",VLOOKUP(C25,'Catégories d''ingrédient'!C$2:D$12,2,FALSE))</f>
        <v/>
      </c>
      <c r="E25" s="64" t="str">
        <f t="shared" si="0"/>
        <v/>
      </c>
      <c r="F25" s="65"/>
    </row>
    <row r="26" spans="1:6" x14ac:dyDescent="0.2">
      <c r="A26" s="30"/>
      <c r="B26" s="65"/>
      <c r="C26" s="66"/>
      <c r="D26" s="67" t="str">
        <f>IF(C26="","",VLOOKUP(C26,'Catégories d''ingrédient'!C$2:D$12,2,FALSE))</f>
        <v/>
      </c>
      <c r="E26" s="64" t="str">
        <f t="shared" si="0"/>
        <v/>
      </c>
      <c r="F26" s="65"/>
    </row>
    <row r="27" spans="1:6" x14ac:dyDescent="0.2">
      <c r="A27" s="30"/>
      <c r="B27" s="65"/>
      <c r="C27" s="66"/>
      <c r="D27" s="67" t="str">
        <f>IF(C27="","",VLOOKUP(C27,'Catégories d''ingrédient'!C$2:D$12,2,FALSE))</f>
        <v/>
      </c>
      <c r="E27" s="64" t="str">
        <f t="shared" si="0"/>
        <v/>
      </c>
      <c r="F27" s="65"/>
    </row>
    <row r="28" spans="1:6" x14ac:dyDescent="0.2">
      <c r="A28" s="60" t="s">
        <v>75</v>
      </c>
      <c r="B28" s="57">
        <f>SUM(B9:B27)</f>
        <v>0</v>
      </c>
      <c r="C28" s="62"/>
      <c r="D28" s="67" t="str">
        <f>IF(C28="","",VLOOKUP(C28,'Catégories d''ingrédient'!C$2:D$11,2,FALSE))</f>
        <v/>
      </c>
      <c r="E28" s="64" t="str">
        <f t="shared" si="0"/>
        <v/>
      </c>
      <c r="F28" s="45"/>
    </row>
    <row r="29" spans="1:6" x14ac:dyDescent="0.2">
      <c r="A29" s="39" t="s">
        <v>51</v>
      </c>
      <c r="B29" s="37"/>
      <c r="C29" s="49"/>
      <c r="D29" s="37"/>
      <c r="E29" s="41">
        <f>SUM(E9:E27)</f>
        <v>0</v>
      </c>
      <c r="F29" s="36"/>
    </row>
    <row r="30" spans="1:6" ht="14.25" x14ac:dyDescent="0.2">
      <c r="A30" s="39" t="s">
        <v>77</v>
      </c>
      <c r="B30" s="37"/>
      <c r="C30" s="50"/>
      <c r="D30" s="46"/>
      <c r="E30" s="47">
        <f>E29*80/100</f>
        <v>0</v>
      </c>
      <c r="F30" s="36"/>
    </row>
    <row r="31" spans="1:6" x14ac:dyDescent="0.2">
      <c r="A31" s="5" t="s">
        <v>53</v>
      </c>
      <c r="B31" s="6"/>
      <c r="C31" s="51"/>
      <c r="D31" s="40"/>
      <c r="E31" s="42"/>
      <c r="F31" s="52">
        <f>SUM(F9:F27)</f>
        <v>0</v>
      </c>
    </row>
    <row r="32" spans="1:6" ht="14.25" x14ac:dyDescent="0.2">
      <c r="A32" s="71" t="s">
        <v>78</v>
      </c>
    </row>
  </sheetData>
  <mergeCells count="1">
    <mergeCell ref="A1:F1"/>
  </mergeCells>
  <printOptions horizontalCentered="1"/>
  <pageMargins left="0.23622047244094491" right="0.23622047244094491" top="0.74803149606299213" bottom="0.74803149606299213" header="0.31496062992125984" footer="0.31496062992125984"/>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'Catégories d''ingrédient'!$C$2:$C$12</xm:f>
          </x14:formula1>
          <xm:sqref>C9:C27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zoomScaleNormal="100" workbookViewId="0">
      <selection activeCell="B12" sqref="B12"/>
    </sheetView>
  </sheetViews>
  <sheetFormatPr baseColWidth="10" defaultRowHeight="12.75" x14ac:dyDescent="0.2"/>
  <cols>
    <col min="2" max="2" width="40" customWidth="1"/>
    <col min="3" max="3" width="33.85546875" customWidth="1"/>
    <col min="4" max="4" width="15.7109375" style="53" bestFit="1" customWidth="1"/>
  </cols>
  <sheetData>
    <row r="1" spans="1:4" s="1" customFormat="1" x14ac:dyDescent="0.2">
      <c r="A1" s="3" t="s">
        <v>54</v>
      </c>
      <c r="B1" s="3" t="s">
        <v>55</v>
      </c>
      <c r="C1" s="3" t="s">
        <v>56</v>
      </c>
      <c r="D1" s="4" t="s">
        <v>57</v>
      </c>
    </row>
    <row r="2" spans="1:4" ht="28.5" x14ac:dyDescent="0.2">
      <c r="A2" s="76" t="s">
        <v>37</v>
      </c>
      <c r="B2" s="76" t="s">
        <v>58</v>
      </c>
      <c r="C2" s="76" t="s">
        <v>58</v>
      </c>
      <c r="D2" s="54">
        <v>1</v>
      </c>
    </row>
    <row r="3" spans="1:4" ht="57" x14ac:dyDescent="0.2">
      <c r="A3" s="76" t="s">
        <v>38</v>
      </c>
      <c r="B3" s="76" t="s">
        <v>74</v>
      </c>
      <c r="C3" s="76" t="s">
        <v>59</v>
      </c>
      <c r="D3" s="54">
        <v>0</v>
      </c>
    </row>
    <row r="4" spans="1:4" ht="85.5" x14ac:dyDescent="0.2">
      <c r="A4" s="76" t="s">
        <v>39</v>
      </c>
      <c r="B4" s="76" t="s">
        <v>60</v>
      </c>
      <c r="C4" s="76" t="s">
        <v>61</v>
      </c>
      <c r="D4" s="54">
        <v>0</v>
      </c>
    </row>
    <row r="5" spans="1:4" ht="28.5" x14ac:dyDescent="0.2">
      <c r="A5" s="76" t="s">
        <v>40</v>
      </c>
      <c r="B5" s="76" t="s">
        <v>62</v>
      </c>
      <c r="C5" s="76" t="s">
        <v>63</v>
      </c>
      <c r="D5" s="54">
        <v>0</v>
      </c>
    </row>
    <row r="6" spans="1:4" ht="42.75" x14ac:dyDescent="0.2">
      <c r="A6" s="76" t="s">
        <v>41</v>
      </c>
      <c r="B6" s="76" t="s">
        <v>64</v>
      </c>
      <c r="C6" s="76" t="s">
        <v>65</v>
      </c>
      <c r="D6" s="54">
        <v>1</v>
      </c>
    </row>
    <row r="7" spans="1:4" ht="42.75" x14ac:dyDescent="0.2">
      <c r="A7" s="76" t="s">
        <v>41</v>
      </c>
      <c r="B7" s="76" t="s">
        <v>66</v>
      </c>
      <c r="C7" s="76" t="s">
        <v>67</v>
      </c>
      <c r="D7" s="54">
        <v>0.5</v>
      </c>
    </row>
    <row r="8" spans="1:4" ht="42.75" x14ac:dyDescent="0.2">
      <c r="A8" s="76" t="s">
        <v>41</v>
      </c>
      <c r="B8" s="76" t="s">
        <v>68</v>
      </c>
      <c r="C8" s="76" t="s">
        <v>69</v>
      </c>
      <c r="D8" s="54">
        <v>0</v>
      </c>
    </row>
    <row r="9" spans="1:4" ht="28.5" x14ac:dyDescent="0.2">
      <c r="A9" s="76" t="s">
        <v>42</v>
      </c>
      <c r="B9" s="76" t="s">
        <v>70</v>
      </c>
      <c r="C9" s="76" t="s">
        <v>71</v>
      </c>
      <c r="D9" s="54">
        <v>0</v>
      </c>
    </row>
    <row r="10" spans="1:4" ht="14.25" x14ac:dyDescent="0.2">
      <c r="A10" s="78" t="s">
        <v>84</v>
      </c>
      <c r="B10" s="78" t="s">
        <v>86</v>
      </c>
      <c r="C10" s="78" t="s">
        <v>85</v>
      </c>
      <c r="D10" s="79">
        <v>0</v>
      </c>
    </row>
    <row r="11" spans="1:4" ht="71.25" x14ac:dyDescent="0.2">
      <c r="A11" s="76" t="s">
        <v>43</v>
      </c>
      <c r="B11" s="76" t="s">
        <v>72</v>
      </c>
      <c r="C11" s="76" t="s">
        <v>73</v>
      </c>
      <c r="D11" s="54">
        <v>0</v>
      </c>
    </row>
    <row r="12" spans="1:4" s="83" customFormat="1" ht="28.5" x14ac:dyDescent="0.2">
      <c r="A12" s="80" t="s">
        <v>87</v>
      </c>
      <c r="B12" s="80" t="s">
        <v>88</v>
      </c>
      <c r="C12" s="81" t="s">
        <v>88</v>
      </c>
      <c r="D12" s="82">
        <v>1</v>
      </c>
    </row>
  </sheetData>
  <sheetProtection algorithmName="SHA-512" hashValue="1BotToSUA2H6TXV0pmfbPga5cZtjbERB9qTFMfQ7PuYV/pTLGT4UgpAYm2qRh7HLOCIdXxR3BlyKpB2Izy5jig==" saltValue="BoDDNbLbLF0eX8TMh7WVbA==" spinCount="100000" sheet="1" objects="1" scenarios="1"/>
  <pageMargins left="0.7" right="0.7" top="0.78740157499999996" bottom="0.78740157499999996" header="0.3" footer="0.3"/>
  <pageSetup paperSize="9"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f:fields xmlns:f="http://schemas.fabasoft.com/folio/2007/fields">
  <f:record ref="">
    <f:field ref="objname" par="" edit="true" text="Outil de calcul Swissness"/>
    <f:field ref="objsubject" par="" edit="true" text=""/>
    <f:field ref="objcreatedby" par="" text="Crespo, Pamela, BLW"/>
    <f:field ref="objcreatedat" par="" text="20.06.2014 13:33:48"/>
    <f:field ref="objchangedby" par="" text="Crespo, Pamela, BLW"/>
    <f:field ref="objmodifiedat" par="" text="13.06.2017 10:19:54"/>
    <f:field ref="doc_FSCFOLIO_1_1001_FieldDocumentNumber" par="" text=""/>
    <f:field ref="doc_FSCFOLIO_1_1001_FieldSubject" par="" edit="true" text=""/>
    <f:field ref="FSCFOLIO_1_1001_FieldCurrentUser" par="" text="BLW Pamela Crespo"/>
    <f:field ref="CCAPRECONFIG_15_1001_Objektname" par="" edit="true" text="Outil de calcul Swissness"/>
    <f:field ref="CHPRECONFIG_1_1001_Objektname" par="" edit="true" text="Outil de calcul Swissness"/>
  </f:record>
  <f:display par="" text="...">
    <f:field ref="CHPRECONFIG_1_1001_Objektname" text="Classe d'objets"/>
    <f:field ref="objcreatedat" text="Créé le/à"/>
    <f:field ref="objcreatedby" text="Créé par"/>
    <f:field ref="objmodifiedat" text="Dernière modification le/à"/>
    <f:field ref="objchangedby" text="Dernière modification par"/>
    <f:field ref="objname" text="Nom"/>
    <f:field ref="CCAPRECONFIG_15_1001_Objektname" text="Nom d'objet"/>
    <f:field ref="objsubject" text="Sujet (un)"/>
    <f:field ref="FSCFOLIO_1_1001_FieldCurrentUser" text="Utilisateur actuel"/>
  </f:display>
  <f:display par="" text="Publipostage">
    <f:field ref="doc_FSCFOLIO_1_1001_FieldDocumentNumber" text="Numéro de document"/>
    <f:field ref="doc_FSCFOLIO_1_1001_FieldSubject" text="Obje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vt:i4>
      </vt:variant>
      <vt:variant>
        <vt:lpstr>Benannte Bereiche</vt:lpstr>
      </vt:variant>
      <vt:variant>
        <vt:i4>5</vt:i4>
      </vt:variant>
    </vt:vector>
  </HeadingPairs>
  <TitlesOfParts>
    <vt:vector size="9" baseType="lpstr">
      <vt:lpstr>VORLAGE</vt:lpstr>
      <vt:lpstr>Instructions d'utilisation</vt:lpstr>
      <vt:lpstr>Outil de calcul</vt:lpstr>
      <vt:lpstr>Catégories d'ingrédient</vt:lpstr>
      <vt:lpstr>Anrechnung</vt:lpstr>
      <vt:lpstr>'Catégories d''ingrédient'!Druckbereich</vt:lpstr>
      <vt:lpstr>'Instructions d''utilisation'!Druckbereich</vt:lpstr>
      <vt:lpstr>'Outil de calcul'!Druckbereich</vt:lpstr>
      <vt:lpstr>VORLAGE!Druckbereich</vt:lpstr>
    </vt:vector>
  </TitlesOfParts>
  <Company>EVD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Christine Müller</dc:creator>
  <cp:lastModifiedBy>von Allmen Fritz BLW</cp:lastModifiedBy>
  <cp:lastPrinted>2013-12-04T13:28:02Z</cp:lastPrinted>
  <dcterms:created xsi:type="dcterms:W3CDTF">2011-10-18T12:43:43Z</dcterms:created>
  <dcterms:modified xsi:type="dcterms:W3CDTF">2017-08-29T13:11:18Z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EVDCFG@15.1400:ActualVersionNumber">
    <vt:lpwstr>7</vt:lpwstr>
  </property>
  <property fmtid="{D5CDD505-2E9C-101B-9397-08002B2CF9AE}" pid="3" name="FSC#EVDCFG@15.1400:ActualVersionCreatedAt">
    <vt:lpwstr>2017-06-13T10:15:56</vt:lpwstr>
  </property>
  <property fmtid="{D5CDD505-2E9C-101B-9397-08002B2CF9AE}" pid="4" name="FSC#EVDCFG@15.1400:ResponsibleBureau_DE">
    <vt:lpwstr>Bundesamt für Landwirtschaft BLW</vt:lpwstr>
  </property>
  <property fmtid="{D5CDD505-2E9C-101B-9397-08002B2CF9AE}" pid="5" name="FSC#EVDCFG@15.1400:ResponsibleBureau_EN">
    <vt:lpwstr>Federal Office for Agriculture FOAG</vt:lpwstr>
  </property>
  <property fmtid="{D5CDD505-2E9C-101B-9397-08002B2CF9AE}" pid="6" name="FSC#EVDCFG@15.1400:ResponsibleBureau_FR">
    <vt:lpwstr>Office fédéral de l'agriculture OFAG</vt:lpwstr>
  </property>
  <property fmtid="{D5CDD505-2E9C-101B-9397-08002B2CF9AE}" pid="7" name="FSC#EVDCFG@15.1400:ResponsibleBureau_IT">
    <vt:lpwstr>Ufficio federale dell'agricoltura UFAG</vt:lpwstr>
  </property>
  <property fmtid="{D5CDD505-2E9C-101B-9397-08002B2CF9AE}" pid="8" name="FSC#EVDCFG@15.1400:UserInChargeUserTitle">
    <vt:lpwstr/>
  </property>
  <property fmtid="{D5CDD505-2E9C-101B-9397-08002B2CF9AE}" pid="9" name="FSC#EVDCFG@15.1400:UserInChargeUserName">
    <vt:lpwstr/>
  </property>
  <property fmtid="{D5CDD505-2E9C-101B-9397-08002B2CF9AE}" pid="10" name="FSC#EVDCFG@15.1400:UserInChargeUserFirstname">
    <vt:lpwstr/>
  </property>
  <property fmtid="{D5CDD505-2E9C-101B-9397-08002B2CF9AE}" pid="11" name="FSC#EVDCFG@15.1400:UserInChargeUserEnvSalutationDE">
    <vt:lpwstr/>
  </property>
  <property fmtid="{D5CDD505-2E9C-101B-9397-08002B2CF9AE}" pid="12" name="FSC#EVDCFG@15.1400:UserInChargeUserEnvSalutationEN">
    <vt:lpwstr/>
  </property>
  <property fmtid="{D5CDD505-2E9C-101B-9397-08002B2CF9AE}" pid="13" name="FSC#EVDCFG@15.1400:UserInChargeUserEnvSalutationFR">
    <vt:lpwstr/>
  </property>
  <property fmtid="{D5CDD505-2E9C-101B-9397-08002B2CF9AE}" pid="14" name="FSC#EVDCFG@15.1400:UserInChargeUserEnvSalutationIT">
    <vt:lpwstr/>
  </property>
  <property fmtid="{D5CDD505-2E9C-101B-9397-08002B2CF9AE}" pid="15" name="FSC#EVDCFG@15.1400:FilerespUserPersonTitle">
    <vt:lpwstr/>
  </property>
  <property fmtid="{D5CDD505-2E9C-101B-9397-08002B2CF9AE}" pid="16" name="FSC#EVDCFG@15.1400:Address">
    <vt:lpwstr/>
  </property>
  <property fmtid="{D5CDD505-2E9C-101B-9397-08002B2CF9AE}" pid="17" name="FSC#COOSYSTEM@1.1:Container">
    <vt:lpwstr>COO.2101.101.7.73667</vt:lpwstr>
  </property>
  <property fmtid="{D5CDD505-2E9C-101B-9397-08002B2CF9AE}" pid="18" name="FSC#COOELAK@1.1001:Subject">
    <vt:lpwstr/>
  </property>
  <property fmtid="{D5CDD505-2E9C-101B-9397-08002B2CF9AE}" pid="19" name="FSC#COOELAK@1.1001:FileReference">
    <vt:lpwstr>302.14-00001</vt:lpwstr>
  </property>
  <property fmtid="{D5CDD505-2E9C-101B-9397-08002B2CF9AE}" pid="20" name="FSC#COOELAK@1.1001:FileRefYear">
    <vt:lpwstr>2017</vt:lpwstr>
  </property>
  <property fmtid="{D5CDD505-2E9C-101B-9397-08002B2CF9AE}" pid="21" name="FSC#COOELAK@1.1001:FileRefOrdinal">
    <vt:lpwstr>1</vt:lpwstr>
  </property>
  <property fmtid="{D5CDD505-2E9C-101B-9397-08002B2CF9AE}" pid="22" name="FSC#COOELAK@1.1001:FileRefOU">
    <vt:lpwstr>SGV / BLW</vt:lpwstr>
  </property>
  <property fmtid="{D5CDD505-2E9C-101B-9397-08002B2CF9AE}" pid="23" name="FSC#COOELAK@1.1001:Organization">
    <vt:lpwstr/>
  </property>
  <property fmtid="{D5CDD505-2E9C-101B-9397-08002B2CF9AE}" pid="24" name="FSC#COOELAK@1.1001:Owner">
    <vt:lpwstr>Crespo Pamela, BLW</vt:lpwstr>
  </property>
  <property fmtid="{D5CDD505-2E9C-101B-9397-08002B2CF9AE}" pid="25" name="FSC#COOELAK@1.1001:OwnerExtension">
    <vt:lpwstr>+41 58 465 15 63</vt:lpwstr>
  </property>
  <property fmtid="{D5CDD505-2E9C-101B-9397-08002B2CF9AE}" pid="26" name="FSC#COOELAK@1.1001:OwnerFaxExtension">
    <vt:lpwstr>+41 58 462 26 34</vt:lpwstr>
  </property>
  <property fmtid="{D5CDD505-2E9C-101B-9397-08002B2CF9AE}" pid="27" name="FSC#COOELAK@1.1001:DispatchedBy">
    <vt:lpwstr/>
  </property>
  <property fmtid="{D5CDD505-2E9C-101B-9397-08002B2CF9AE}" pid="28" name="FSC#COOELAK@1.1001:DispatchedAt">
    <vt:lpwstr/>
  </property>
  <property fmtid="{D5CDD505-2E9C-101B-9397-08002B2CF9AE}" pid="29" name="FSC#COOELAK@1.1001:ApprovedBy">
    <vt:lpwstr/>
  </property>
  <property fmtid="{D5CDD505-2E9C-101B-9397-08002B2CF9AE}" pid="30" name="FSC#COOELAK@1.1001:ApprovedAt">
    <vt:lpwstr/>
  </property>
  <property fmtid="{D5CDD505-2E9C-101B-9397-08002B2CF9AE}" pid="31" name="FSC#COOELAK@1.1001:Department">
    <vt:lpwstr>Secteur Promotion de la qualité et des ventes  (FBQA / BLW)</vt:lpwstr>
  </property>
  <property fmtid="{D5CDD505-2E9C-101B-9397-08002B2CF9AE}" pid="32" name="FSC#COOELAK@1.1001:CreatedAt">
    <vt:lpwstr>20.06.2014</vt:lpwstr>
  </property>
  <property fmtid="{D5CDD505-2E9C-101B-9397-08002B2CF9AE}" pid="33" name="FSC#COOELAK@1.1001:OU">
    <vt:lpwstr>Secteur Promotion de la qualité et des ventes  (FBQA / BLW)</vt:lpwstr>
  </property>
  <property fmtid="{D5CDD505-2E9C-101B-9397-08002B2CF9AE}" pid="34" name="FSC#COOELAK@1.1001:Priority">
    <vt:lpwstr> ()</vt:lpwstr>
  </property>
  <property fmtid="{D5CDD505-2E9C-101B-9397-08002B2CF9AE}" pid="35" name="FSC#COOELAK@1.1001:ObjBarCode">
    <vt:lpwstr>*COO.2101.101.7.73667*</vt:lpwstr>
  </property>
  <property fmtid="{D5CDD505-2E9C-101B-9397-08002B2CF9AE}" pid="36" name="FSC#COOELAK@1.1001:RefBarCode">
    <vt:lpwstr>*COO.2101.101.7.46166*</vt:lpwstr>
  </property>
  <property fmtid="{D5CDD505-2E9C-101B-9397-08002B2CF9AE}" pid="37" name="FSC#COOELAK@1.1001:FileRefBarCode">
    <vt:lpwstr>*302.14-00001*</vt:lpwstr>
  </property>
  <property fmtid="{D5CDD505-2E9C-101B-9397-08002B2CF9AE}" pid="38" name="FSC#COOELAK@1.1001:ExternalRef">
    <vt:lpwstr/>
  </property>
  <property fmtid="{D5CDD505-2E9C-101B-9397-08002B2CF9AE}" pid="39" name="FSC#COOELAK@1.1001:IncomingNumber">
    <vt:lpwstr/>
  </property>
  <property fmtid="{D5CDD505-2E9C-101B-9397-08002B2CF9AE}" pid="40" name="FSC#COOELAK@1.1001:IncomingSubject">
    <vt:lpwstr/>
  </property>
  <property fmtid="{D5CDD505-2E9C-101B-9397-08002B2CF9AE}" pid="41" name="FSC#COOELAK@1.1001:ProcessResponsible">
    <vt:lpwstr>von Allmen Fritz, BLW</vt:lpwstr>
  </property>
  <property fmtid="{D5CDD505-2E9C-101B-9397-08002B2CF9AE}" pid="42" name="FSC#COOELAK@1.1001:ProcessResponsiblePhone">
    <vt:lpwstr>+41 58 463 27 63</vt:lpwstr>
  </property>
  <property fmtid="{D5CDD505-2E9C-101B-9397-08002B2CF9AE}" pid="43" name="FSC#COOELAK@1.1001:ProcessResponsibleMail">
    <vt:lpwstr>fritz.vonallmen@blw.admin.ch</vt:lpwstr>
  </property>
  <property fmtid="{D5CDD505-2E9C-101B-9397-08002B2CF9AE}" pid="44" name="FSC#COOELAK@1.1001:ProcessResponsibleFax">
    <vt:lpwstr>+41 58 462 26 34</vt:lpwstr>
  </property>
  <property fmtid="{D5CDD505-2E9C-101B-9397-08002B2CF9AE}" pid="45" name="FSC#COOELAK@1.1001:ApproverFirstName">
    <vt:lpwstr/>
  </property>
  <property fmtid="{D5CDD505-2E9C-101B-9397-08002B2CF9AE}" pid="46" name="FSC#COOELAK@1.1001:ApproverSurName">
    <vt:lpwstr/>
  </property>
  <property fmtid="{D5CDD505-2E9C-101B-9397-08002B2CF9AE}" pid="47" name="FSC#COOELAK@1.1001:ApproverTitle">
    <vt:lpwstr/>
  </property>
  <property fmtid="{D5CDD505-2E9C-101B-9397-08002B2CF9AE}" pid="48" name="FSC#COOELAK@1.1001:ExternalDate">
    <vt:lpwstr/>
  </property>
  <property fmtid="{D5CDD505-2E9C-101B-9397-08002B2CF9AE}" pid="49" name="FSC#COOELAK@1.1001:SettlementApprovedAt">
    <vt:lpwstr/>
  </property>
  <property fmtid="{D5CDD505-2E9C-101B-9397-08002B2CF9AE}" pid="50" name="FSC#COOELAK@1.1001:BaseNumber">
    <vt:lpwstr>302.14</vt:lpwstr>
  </property>
  <property fmtid="{D5CDD505-2E9C-101B-9397-08002B2CF9AE}" pid="51" name="FSC#COOELAK@1.1001:CurrentUserRolePos">
    <vt:lpwstr>Spécialiste</vt:lpwstr>
  </property>
  <property fmtid="{D5CDD505-2E9C-101B-9397-08002B2CF9AE}" pid="52" name="FSC#COOELAK@1.1001:CurrentUserEmail">
    <vt:lpwstr>pamela.crespo@blw.admin.ch</vt:lpwstr>
  </property>
  <property fmtid="{D5CDD505-2E9C-101B-9397-08002B2CF9AE}" pid="53" name="FSC#ELAKGOV@1.1001:PersonalSubjGender">
    <vt:lpwstr/>
  </property>
  <property fmtid="{D5CDD505-2E9C-101B-9397-08002B2CF9AE}" pid="54" name="FSC#ELAKGOV@1.1001:PersonalSubjFirstName">
    <vt:lpwstr/>
  </property>
  <property fmtid="{D5CDD505-2E9C-101B-9397-08002B2CF9AE}" pid="55" name="FSC#ELAKGOV@1.1001:PersonalSubjSurName">
    <vt:lpwstr/>
  </property>
  <property fmtid="{D5CDD505-2E9C-101B-9397-08002B2CF9AE}" pid="56" name="FSC#ELAKGOV@1.1001:PersonalSubjSalutation">
    <vt:lpwstr/>
  </property>
  <property fmtid="{D5CDD505-2E9C-101B-9397-08002B2CF9AE}" pid="57" name="FSC#ELAKGOV@1.1001:PersonalSubjAddress">
    <vt:lpwstr/>
  </property>
  <property fmtid="{D5CDD505-2E9C-101B-9397-08002B2CF9AE}" pid="58" name="FSC#EVDCFG@15.1400:PositionNumber">
    <vt:lpwstr/>
  </property>
  <property fmtid="{D5CDD505-2E9C-101B-9397-08002B2CF9AE}" pid="59" name="FSC#EVDCFG@15.1400:Dossierref">
    <vt:lpwstr>302.14-00001</vt:lpwstr>
  </property>
  <property fmtid="{D5CDD505-2E9C-101B-9397-08002B2CF9AE}" pid="60" name="FSC#EVDCFG@15.1400:FileRespEmail">
    <vt:lpwstr/>
  </property>
  <property fmtid="{D5CDD505-2E9C-101B-9397-08002B2CF9AE}" pid="61" name="FSC#EVDCFG@15.1400:FileRespFax">
    <vt:lpwstr/>
  </property>
  <property fmtid="{D5CDD505-2E9C-101B-9397-08002B2CF9AE}" pid="62" name="FSC#EVDCFG@15.1400:FileRespHome">
    <vt:lpwstr/>
  </property>
  <property fmtid="{D5CDD505-2E9C-101B-9397-08002B2CF9AE}" pid="63" name="FSC#EVDCFG@15.1400:FileResponsible">
    <vt:lpwstr>Claudia Holenstein</vt:lpwstr>
  </property>
  <property fmtid="{D5CDD505-2E9C-101B-9397-08002B2CF9AE}" pid="64" name="FSC#EVDCFG@15.1400:UserInCharge">
    <vt:lpwstr/>
  </property>
  <property fmtid="{D5CDD505-2E9C-101B-9397-08002B2CF9AE}" pid="65" name="FSC#EVDCFG@15.1400:FileRespOrg">
    <vt:lpwstr>Secteur Promotion de la qualité et des ventes </vt:lpwstr>
  </property>
  <property fmtid="{D5CDD505-2E9C-101B-9397-08002B2CF9AE}" pid="66" name="FSC#EVDCFG@15.1400:FileRespOrgHome">
    <vt:lpwstr/>
  </property>
  <property fmtid="{D5CDD505-2E9C-101B-9397-08002B2CF9AE}" pid="67" name="FSC#EVDCFG@15.1400:FileRespOrgStreet">
    <vt:lpwstr/>
  </property>
  <property fmtid="{D5CDD505-2E9C-101B-9397-08002B2CF9AE}" pid="68" name="FSC#EVDCFG@15.1400:FileRespOrgZipCode">
    <vt:lpwstr/>
  </property>
  <property fmtid="{D5CDD505-2E9C-101B-9397-08002B2CF9AE}" pid="69" name="FSC#EVDCFG@15.1400:FileRespshortsign">
    <vt:lpwstr>hcl</vt:lpwstr>
  </property>
  <property fmtid="{D5CDD505-2E9C-101B-9397-08002B2CF9AE}" pid="70" name="FSC#EVDCFG@15.1400:FileRespStreet">
    <vt:lpwstr/>
  </property>
  <property fmtid="{D5CDD505-2E9C-101B-9397-08002B2CF9AE}" pid="71" name="FSC#EVDCFG@15.1400:FileRespTel">
    <vt:lpwstr/>
  </property>
  <property fmtid="{D5CDD505-2E9C-101B-9397-08002B2CF9AE}" pid="72" name="FSC#EVDCFG@15.1400:FileRespZipCode">
    <vt:lpwstr/>
  </property>
  <property fmtid="{D5CDD505-2E9C-101B-9397-08002B2CF9AE}" pid="73" name="FSC#EVDCFG@15.1400:OutAttachElectr">
    <vt:lpwstr/>
  </property>
  <property fmtid="{D5CDD505-2E9C-101B-9397-08002B2CF9AE}" pid="74" name="FSC#EVDCFG@15.1400:OutAttachPhysic">
    <vt:lpwstr/>
  </property>
  <property fmtid="{D5CDD505-2E9C-101B-9397-08002B2CF9AE}" pid="75" name="FSC#EVDCFG@15.1400:SignAcceptedDraft1">
    <vt:lpwstr/>
  </property>
  <property fmtid="{D5CDD505-2E9C-101B-9397-08002B2CF9AE}" pid="76" name="FSC#EVDCFG@15.1400:SignAcceptedDraft1FR">
    <vt:lpwstr/>
  </property>
  <property fmtid="{D5CDD505-2E9C-101B-9397-08002B2CF9AE}" pid="77" name="FSC#EVDCFG@15.1400:SignAcceptedDraft2">
    <vt:lpwstr/>
  </property>
  <property fmtid="{D5CDD505-2E9C-101B-9397-08002B2CF9AE}" pid="78" name="FSC#EVDCFG@15.1400:SignAcceptedDraft2FR">
    <vt:lpwstr/>
  </property>
  <property fmtid="{D5CDD505-2E9C-101B-9397-08002B2CF9AE}" pid="79" name="FSC#EVDCFG@15.1400:SignApproved1">
    <vt:lpwstr/>
  </property>
  <property fmtid="{D5CDD505-2E9C-101B-9397-08002B2CF9AE}" pid="80" name="FSC#EVDCFG@15.1400:SignApproved1FR">
    <vt:lpwstr/>
  </property>
  <property fmtid="{D5CDD505-2E9C-101B-9397-08002B2CF9AE}" pid="81" name="FSC#EVDCFG@15.1400:SignApproved2">
    <vt:lpwstr/>
  </property>
  <property fmtid="{D5CDD505-2E9C-101B-9397-08002B2CF9AE}" pid="82" name="FSC#EVDCFG@15.1400:SignApproved2FR">
    <vt:lpwstr/>
  </property>
  <property fmtid="{D5CDD505-2E9C-101B-9397-08002B2CF9AE}" pid="83" name="FSC#EVDCFG@15.1400:SubDossierBarCode">
    <vt:lpwstr/>
  </property>
  <property fmtid="{D5CDD505-2E9C-101B-9397-08002B2CF9AE}" pid="84" name="FSC#EVDCFG@15.1400:Subject">
    <vt:lpwstr/>
  </property>
  <property fmtid="{D5CDD505-2E9C-101B-9397-08002B2CF9AE}" pid="85" name="FSC#EVDCFG@15.1400:Title">
    <vt:lpwstr>Outil de calcul Swissness</vt:lpwstr>
  </property>
  <property fmtid="{D5CDD505-2E9C-101B-9397-08002B2CF9AE}" pid="86" name="FSC#EVDCFG@15.1400:UserFunction">
    <vt:lpwstr/>
  </property>
  <property fmtid="{D5CDD505-2E9C-101B-9397-08002B2CF9AE}" pid="87" name="FSC#EVDCFG@15.1400:SalutationEnglish">
    <vt:lpwstr>Quality and Sales Promotion Unit</vt:lpwstr>
  </property>
  <property fmtid="{D5CDD505-2E9C-101B-9397-08002B2CF9AE}" pid="88" name="FSC#EVDCFG@15.1400:SalutationFrench">
    <vt:lpwstr>Secteur Promotion de la qualité et des ventes</vt:lpwstr>
  </property>
  <property fmtid="{D5CDD505-2E9C-101B-9397-08002B2CF9AE}" pid="89" name="FSC#EVDCFG@15.1400:SalutationGerman">
    <vt:lpwstr>Fachbereich Qualitäts- und Absatzförderung</vt:lpwstr>
  </property>
  <property fmtid="{D5CDD505-2E9C-101B-9397-08002B2CF9AE}" pid="90" name="FSC#EVDCFG@15.1400:SalutationItalian">
    <vt:lpwstr>Settore Promozione della qualità e delle vendite</vt:lpwstr>
  </property>
  <property fmtid="{D5CDD505-2E9C-101B-9397-08002B2CF9AE}" pid="91" name="FSC#EVDCFG@15.1400:SalutationEnglishUser">
    <vt:lpwstr/>
  </property>
  <property fmtid="{D5CDD505-2E9C-101B-9397-08002B2CF9AE}" pid="92" name="FSC#EVDCFG@15.1400:SalutationFrenchUser">
    <vt:lpwstr/>
  </property>
  <property fmtid="{D5CDD505-2E9C-101B-9397-08002B2CF9AE}" pid="93" name="FSC#EVDCFG@15.1400:SalutationGermanUser">
    <vt:lpwstr/>
  </property>
  <property fmtid="{D5CDD505-2E9C-101B-9397-08002B2CF9AE}" pid="94" name="FSC#EVDCFG@15.1400:SalutationItalianUser">
    <vt:lpwstr/>
  </property>
  <property fmtid="{D5CDD505-2E9C-101B-9397-08002B2CF9AE}" pid="95" name="FSC#EVDCFG@15.1400:FileRespOrgShortname">
    <vt:lpwstr>FBQA / BLW</vt:lpwstr>
  </property>
  <property fmtid="{D5CDD505-2E9C-101B-9397-08002B2CF9AE}" pid="96" name="FSC#EVDCFG@15.1400:DocumentID">
    <vt:lpwstr/>
  </property>
  <property fmtid="{D5CDD505-2E9C-101B-9397-08002B2CF9AE}" pid="97" name="FSC#EVDCFG@15.1400:DossierBarCode">
    <vt:lpwstr/>
  </property>
  <property fmtid="{D5CDD505-2E9C-101B-9397-08002B2CF9AE}" pid="98" name="FSC#EVDCFG@15.1400:ResponsibleEditorFirstname">
    <vt:lpwstr>Claudia</vt:lpwstr>
  </property>
  <property fmtid="{D5CDD505-2E9C-101B-9397-08002B2CF9AE}" pid="99" name="FSC#EVDCFG@15.1400:ResponsibleEditorSurname">
    <vt:lpwstr>Holenstein</vt:lpwstr>
  </property>
  <property fmtid="{D5CDD505-2E9C-101B-9397-08002B2CF9AE}" pid="100" name="FSC#EVDCFG@15.1400:GroupTitle">
    <vt:lpwstr>Secteur Promotion de la qualité et des ventes </vt:lpwstr>
  </property>
  <property fmtid="{D5CDD505-2E9C-101B-9397-08002B2CF9AE}" pid="101" name="FSC#ATSTATECFG@1.1001:Office">
    <vt:lpwstr/>
  </property>
  <property fmtid="{D5CDD505-2E9C-101B-9397-08002B2CF9AE}" pid="102" name="FSC#ATSTATECFG@1.1001:Agent">
    <vt:lpwstr/>
  </property>
  <property fmtid="{D5CDD505-2E9C-101B-9397-08002B2CF9AE}" pid="103" name="FSC#ATSTATECFG@1.1001:AgentPhone">
    <vt:lpwstr/>
  </property>
  <property fmtid="{D5CDD505-2E9C-101B-9397-08002B2CF9AE}" pid="104" name="FSC#ATSTATECFG@1.1001:DepartmentFax">
    <vt:lpwstr/>
  </property>
  <property fmtid="{D5CDD505-2E9C-101B-9397-08002B2CF9AE}" pid="105" name="FSC#ATSTATECFG@1.1001:DepartmentEmail">
    <vt:lpwstr/>
  </property>
  <property fmtid="{D5CDD505-2E9C-101B-9397-08002B2CF9AE}" pid="106" name="FSC#ATSTATECFG@1.1001:SubfileDate">
    <vt:lpwstr/>
  </property>
  <property fmtid="{D5CDD505-2E9C-101B-9397-08002B2CF9AE}" pid="107" name="FSC#ATSTATECFG@1.1001:SubfileSubject">
    <vt:lpwstr/>
  </property>
  <property fmtid="{D5CDD505-2E9C-101B-9397-08002B2CF9AE}" pid="108" name="FSC#ATSTATECFG@1.1001:DepartmentZipCode">
    <vt:lpwstr>'3003</vt:lpwstr>
  </property>
  <property fmtid="{D5CDD505-2E9C-101B-9397-08002B2CF9AE}" pid="109" name="FSC#ATSTATECFG@1.1001:DepartmentCountry">
    <vt:lpwstr/>
  </property>
  <property fmtid="{D5CDD505-2E9C-101B-9397-08002B2CF9AE}" pid="110" name="FSC#ATSTATECFG@1.1001:DepartmentCity">
    <vt:lpwstr>Bern</vt:lpwstr>
  </property>
  <property fmtid="{D5CDD505-2E9C-101B-9397-08002B2CF9AE}" pid="111" name="FSC#ATSTATECFG@1.1001:DepartmentStreet">
    <vt:lpwstr>Mattenhofstrasse 5</vt:lpwstr>
  </property>
  <property fmtid="{D5CDD505-2E9C-101B-9397-08002B2CF9AE}" pid="112" name="FSC#ATSTATECFG@1.1001:DepartmentDVR">
    <vt:lpwstr/>
  </property>
  <property fmtid="{D5CDD505-2E9C-101B-9397-08002B2CF9AE}" pid="113" name="FSC#ATSTATECFG@1.1001:DepartmentUID">
    <vt:lpwstr/>
  </property>
  <property fmtid="{D5CDD505-2E9C-101B-9397-08002B2CF9AE}" pid="114" name="FSC#ATSTATECFG@1.1001:SubfileReference">
    <vt:lpwstr>302.14-00001/00001</vt:lpwstr>
  </property>
  <property fmtid="{D5CDD505-2E9C-101B-9397-08002B2CF9AE}" pid="115" name="FSC#ATSTATECFG@1.1001:Clause">
    <vt:lpwstr/>
  </property>
  <property fmtid="{D5CDD505-2E9C-101B-9397-08002B2CF9AE}" pid="116" name="FSC#ATSTATECFG@1.1001:ApprovedSignature">
    <vt:lpwstr/>
  </property>
  <property fmtid="{D5CDD505-2E9C-101B-9397-08002B2CF9AE}" pid="117" name="FSC#ATSTATECFG@1.1001:BankAccount">
    <vt:lpwstr/>
  </property>
  <property fmtid="{D5CDD505-2E9C-101B-9397-08002B2CF9AE}" pid="118" name="FSC#ATSTATECFG@1.1001:BankAccountOwner">
    <vt:lpwstr/>
  </property>
  <property fmtid="{D5CDD505-2E9C-101B-9397-08002B2CF9AE}" pid="119" name="FSC#ATSTATECFG@1.1001:BankInstitute">
    <vt:lpwstr/>
  </property>
  <property fmtid="{D5CDD505-2E9C-101B-9397-08002B2CF9AE}" pid="120" name="FSC#ATSTATECFG@1.1001:BankAccountID">
    <vt:lpwstr/>
  </property>
  <property fmtid="{D5CDD505-2E9C-101B-9397-08002B2CF9AE}" pid="121" name="FSC#ATSTATECFG@1.1001:BankAccountIBAN">
    <vt:lpwstr/>
  </property>
  <property fmtid="{D5CDD505-2E9C-101B-9397-08002B2CF9AE}" pid="122" name="FSC#ATSTATECFG@1.1001:BankAccountBIC">
    <vt:lpwstr/>
  </property>
  <property fmtid="{D5CDD505-2E9C-101B-9397-08002B2CF9AE}" pid="123" name="FSC#ATSTATECFG@1.1001:BankName">
    <vt:lpwstr/>
  </property>
  <property fmtid="{D5CDD505-2E9C-101B-9397-08002B2CF9AE}" pid="124" name="FSC#CCAPRECONFIG@15.1001:AddrAnrede">
    <vt:lpwstr/>
  </property>
  <property fmtid="{D5CDD505-2E9C-101B-9397-08002B2CF9AE}" pid="125" name="FSC#CCAPRECONFIG@15.1001:AddrTitel">
    <vt:lpwstr/>
  </property>
  <property fmtid="{D5CDD505-2E9C-101B-9397-08002B2CF9AE}" pid="126" name="FSC#CCAPRECONFIG@15.1001:AddrNachgestellter_Titel">
    <vt:lpwstr/>
  </property>
  <property fmtid="{D5CDD505-2E9C-101B-9397-08002B2CF9AE}" pid="127" name="FSC#CCAPRECONFIG@15.1001:AddrVorname">
    <vt:lpwstr/>
  </property>
  <property fmtid="{D5CDD505-2E9C-101B-9397-08002B2CF9AE}" pid="128" name="FSC#CCAPRECONFIG@15.1001:AddrNachname">
    <vt:lpwstr/>
  </property>
  <property fmtid="{D5CDD505-2E9C-101B-9397-08002B2CF9AE}" pid="129" name="FSC#CCAPRECONFIG@15.1001:AddrzH">
    <vt:lpwstr/>
  </property>
  <property fmtid="{D5CDD505-2E9C-101B-9397-08002B2CF9AE}" pid="130" name="FSC#CCAPRECONFIG@15.1001:AddrGeschlecht">
    <vt:lpwstr/>
  </property>
  <property fmtid="{D5CDD505-2E9C-101B-9397-08002B2CF9AE}" pid="131" name="FSC#CCAPRECONFIG@15.1001:AddrStrasse">
    <vt:lpwstr/>
  </property>
  <property fmtid="{D5CDD505-2E9C-101B-9397-08002B2CF9AE}" pid="132" name="FSC#CCAPRECONFIG@15.1001:AddrHausnummer">
    <vt:lpwstr/>
  </property>
  <property fmtid="{D5CDD505-2E9C-101B-9397-08002B2CF9AE}" pid="133" name="FSC#CCAPRECONFIG@15.1001:AddrStiege">
    <vt:lpwstr/>
  </property>
  <property fmtid="{D5CDD505-2E9C-101B-9397-08002B2CF9AE}" pid="134" name="FSC#CCAPRECONFIG@15.1001:AddrTuer">
    <vt:lpwstr/>
  </property>
  <property fmtid="{D5CDD505-2E9C-101B-9397-08002B2CF9AE}" pid="135" name="FSC#CCAPRECONFIG@15.1001:AddrPostfach">
    <vt:lpwstr/>
  </property>
  <property fmtid="{D5CDD505-2E9C-101B-9397-08002B2CF9AE}" pid="136" name="FSC#CCAPRECONFIG@15.1001:AddrPostleitzahl">
    <vt:lpwstr/>
  </property>
  <property fmtid="{D5CDD505-2E9C-101B-9397-08002B2CF9AE}" pid="137" name="FSC#CCAPRECONFIG@15.1001:AddrOrt">
    <vt:lpwstr/>
  </property>
  <property fmtid="{D5CDD505-2E9C-101B-9397-08002B2CF9AE}" pid="138" name="FSC#CCAPRECONFIG@15.1001:AddrLand">
    <vt:lpwstr/>
  </property>
  <property fmtid="{D5CDD505-2E9C-101B-9397-08002B2CF9AE}" pid="139" name="FSC#CCAPRECONFIG@15.1001:AddrEmail">
    <vt:lpwstr/>
  </property>
  <property fmtid="{D5CDD505-2E9C-101B-9397-08002B2CF9AE}" pid="140" name="FSC#CCAPRECONFIG@15.1001:AddrAdresse">
    <vt:lpwstr/>
  </property>
  <property fmtid="{D5CDD505-2E9C-101B-9397-08002B2CF9AE}" pid="141" name="FSC#CCAPRECONFIG@15.1001:AddrFax">
    <vt:lpwstr/>
  </property>
  <property fmtid="{D5CDD505-2E9C-101B-9397-08002B2CF9AE}" pid="142" name="FSC#CCAPRECONFIG@15.1001:AddrOrganisationsname">
    <vt:lpwstr/>
  </property>
  <property fmtid="{D5CDD505-2E9C-101B-9397-08002B2CF9AE}" pid="143" name="FSC#CCAPRECONFIG@15.1001:AddrOrganisationskurzname">
    <vt:lpwstr/>
  </property>
  <property fmtid="{D5CDD505-2E9C-101B-9397-08002B2CF9AE}" pid="144" name="FSC#CCAPRECONFIG@15.1001:AddrAbschriftsbemerkung">
    <vt:lpwstr/>
  </property>
  <property fmtid="{D5CDD505-2E9C-101B-9397-08002B2CF9AE}" pid="145" name="FSC#CCAPRECONFIG@15.1001:AddrName_Zeile_2">
    <vt:lpwstr/>
  </property>
  <property fmtid="{D5CDD505-2E9C-101B-9397-08002B2CF9AE}" pid="146" name="FSC#CCAPRECONFIG@15.1001:AddrName_Zeile_3">
    <vt:lpwstr/>
  </property>
  <property fmtid="{D5CDD505-2E9C-101B-9397-08002B2CF9AE}" pid="147" name="FSC#CCAPRECONFIG@15.1001:AddrPostalischeAdresse">
    <vt:lpwstr/>
  </property>
  <property fmtid="{D5CDD505-2E9C-101B-9397-08002B2CF9AE}" pid="148" name="FSC#FSCFOLIO@1.1001:docpropproject">
    <vt:lpwstr/>
  </property>
</Properties>
</file>