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DieseArbeitsmappe"/>
  <mc:AlternateContent xmlns:mc="http://schemas.openxmlformats.org/markup-compatibility/2006">
    <mc:Choice Requires="x15">
      <x15ac:absPath xmlns:x15ac="http://schemas.microsoft.com/office/spreadsheetml/2010/11/ac" url="C:\Users\U80835751\AppData\Local\rubicon\Acta Nova Client\Data\434700569\"/>
    </mc:Choice>
  </mc:AlternateContent>
  <xr:revisionPtr revIDLastSave="0" documentId="13_ncr:1_{813E21FE-69F1-4882-A074-F3A2AB2CEBA9}" xr6:coauthVersionLast="47" xr6:coauthVersionMax="47" xr10:uidLastSave="{00000000-0000-0000-0000-000000000000}"/>
  <bookViews>
    <workbookView xWindow="-120" yWindow="-120" windowWidth="51840" windowHeight="21120" tabRatio="908" firstSheet="1" activeTab="15" xr2:uid="{00000000-000D-0000-FFFF-FFFF00000000}"/>
  </bookViews>
  <sheets>
    <sheet name="kernobstsaft 20 (OHNE LA)" sheetId="1" r:id="rId1"/>
    <sheet name="kernobstsaft 20 (NUR LA)" sheetId="11" r:id="rId2"/>
    <sheet name="kernobstsaft 21 (OHNE LA)" sheetId="2" r:id="rId3"/>
    <sheet name="kernobstsaft 22.1as_os(OHNE LA)" sheetId="3" r:id="rId4"/>
    <sheet name="kernobstsaft 22.1as_os(NUR LA)" sheetId="12" r:id="rId5"/>
    <sheet name="kernobstsaft 22.2 bs (OHNE LA)" sheetId="4" r:id="rId6"/>
    <sheet name="kernobstsaft 22.2 bs (NUR LA)" sheetId="13" r:id="rId7"/>
    <sheet name="kernobstsaft 22.3 süm (OHNE LA)" sheetId="5" r:id="rId8"/>
    <sheet name="kernobstsaft 22.3 süm (NUR LA)" sheetId="14" r:id="rId9"/>
    <sheet name="kernobstsaft 23 (OHNE LA)" sheetId="6" r:id="rId10"/>
    <sheet name="kernobstsaft 23 (NUR LA)" sheetId="15" r:id="rId11"/>
    <sheet name="konzentrat 30 (OHNE LA)" sheetId="7" r:id="rId12"/>
    <sheet name="konzentrat 30 (NUR LA)" sheetId="16" r:id="rId13"/>
    <sheet name="kernobst 10 (OHNE LA)" sheetId="8" r:id="rId14"/>
    <sheet name="kernobst 10 (NUR LA)" sheetId="9" r:id="rId15"/>
    <sheet name="bestaetigung" sheetId="10" r:id="rId16"/>
  </sheets>
  <definedNames>
    <definedName name="_xlnm.Print_Area" localSheetId="15">bestaetigung!$A$1:$Q$69</definedName>
    <definedName name="_xlnm.Print_Area" localSheetId="14">'kernobst 10 (NUR LA)'!$A$1:$N$63</definedName>
    <definedName name="_xlnm.Print_Area" localSheetId="13">'kernobst 10 (OHNE LA)'!$A$1:$N$63</definedName>
    <definedName name="_xlnm.Print_Area" localSheetId="1">'kernobstsaft 20 (NUR LA)'!$A$1:$T$58</definedName>
    <definedName name="_xlnm.Print_Area" localSheetId="0">'kernobstsaft 20 (OHNE LA)'!$A$1:$T$58</definedName>
    <definedName name="_xlnm.Print_Area" localSheetId="2">'kernobstsaft 21 (OHNE LA)'!$A$1:$V$55</definedName>
    <definedName name="_xlnm.Print_Area" localSheetId="4">'kernobstsaft 22.1as_os(NUR LA)'!$A$1:$V$54</definedName>
    <definedName name="_xlnm.Print_Area" localSheetId="3">'kernobstsaft 22.1as_os(OHNE LA)'!$A$1:$V$54</definedName>
    <definedName name="_xlnm.Print_Area" localSheetId="6">'kernobstsaft 22.2 bs (NUR LA)'!$A$1:$V$54</definedName>
    <definedName name="_xlnm.Print_Area" localSheetId="5">'kernobstsaft 22.2 bs (OHNE LA)'!$A$1:$V$54</definedName>
    <definedName name="_xlnm.Print_Area" localSheetId="8">'kernobstsaft 22.3 süm (NUR LA)'!$A$1:$V$54</definedName>
    <definedName name="_xlnm.Print_Area" localSheetId="7">'kernobstsaft 22.3 süm (OHNE LA)'!$A$1:$V$54</definedName>
    <definedName name="_xlnm.Print_Area" localSheetId="10">'kernobstsaft 23 (NUR LA)'!$A$1:$V$57</definedName>
    <definedName name="_xlnm.Print_Area" localSheetId="9">'kernobstsaft 23 (OHNE LA)'!$A$1:$V$57</definedName>
    <definedName name="_xlnm.Print_Area" localSheetId="12">'konzentrat 30 (NUR LA)'!$A$1:$T$123</definedName>
    <definedName name="_xlnm.Print_Area" localSheetId="11">'konzentrat 30 (OHNE LA)'!$A$1:$T$139</definedName>
    <definedName name="Z_D8E0EBF0_41F9_4B34_B3A3_37F4D54137CB_.wvu.PrintArea" localSheetId="15" hidden="1">bestaetigung!$A$1:$Q$69</definedName>
    <definedName name="Z_D8E0EBF0_41F9_4B34_B3A3_37F4D54137CB_.wvu.PrintArea" localSheetId="14" hidden="1">'kernobst 10 (NUR LA)'!$A$1:$N$63</definedName>
    <definedName name="Z_D8E0EBF0_41F9_4B34_B3A3_37F4D54137CB_.wvu.PrintArea" localSheetId="13" hidden="1">'kernobst 10 (OHNE LA)'!$A$1:$N$63</definedName>
    <definedName name="Z_D8E0EBF0_41F9_4B34_B3A3_37F4D54137CB_.wvu.PrintArea" localSheetId="1" hidden="1">'kernobstsaft 20 (NUR LA)'!$A$1:$T$58</definedName>
    <definedName name="Z_D8E0EBF0_41F9_4B34_B3A3_37F4D54137CB_.wvu.PrintArea" localSheetId="0" hidden="1">'kernobstsaft 20 (OHNE LA)'!$A$1:$T$58</definedName>
    <definedName name="Z_D8E0EBF0_41F9_4B34_B3A3_37F4D54137CB_.wvu.PrintArea" localSheetId="2" hidden="1">'kernobstsaft 21 (OHNE LA)'!$A$1:$V$55</definedName>
    <definedName name="Z_D8E0EBF0_41F9_4B34_B3A3_37F4D54137CB_.wvu.PrintArea" localSheetId="4" hidden="1">'kernobstsaft 22.1as_os(NUR LA)'!$A$1:$V$54</definedName>
    <definedName name="Z_D8E0EBF0_41F9_4B34_B3A3_37F4D54137CB_.wvu.PrintArea" localSheetId="3" hidden="1">'kernobstsaft 22.1as_os(OHNE LA)'!$A$1:$V$54</definedName>
    <definedName name="Z_D8E0EBF0_41F9_4B34_B3A3_37F4D54137CB_.wvu.PrintArea" localSheetId="6" hidden="1">'kernobstsaft 22.2 bs (NUR LA)'!$A$1:$V$54</definedName>
    <definedName name="Z_D8E0EBF0_41F9_4B34_B3A3_37F4D54137CB_.wvu.PrintArea" localSheetId="5" hidden="1">'kernobstsaft 22.2 bs (OHNE LA)'!$A$1:$V$54</definedName>
    <definedName name="Z_D8E0EBF0_41F9_4B34_B3A3_37F4D54137CB_.wvu.PrintArea" localSheetId="8" hidden="1">'kernobstsaft 22.3 süm (NUR LA)'!$A$1:$V$54</definedName>
    <definedName name="Z_D8E0EBF0_41F9_4B34_B3A3_37F4D54137CB_.wvu.PrintArea" localSheetId="7" hidden="1">'kernobstsaft 22.3 süm (OHNE LA)'!$A$1:$V$54</definedName>
    <definedName name="Z_D8E0EBF0_41F9_4B34_B3A3_37F4D54137CB_.wvu.PrintArea" localSheetId="10" hidden="1">'kernobstsaft 23 (NUR LA)'!$A$1:$V$57</definedName>
    <definedName name="Z_D8E0EBF0_41F9_4B34_B3A3_37F4D54137CB_.wvu.PrintArea" localSheetId="9" hidden="1">'kernobstsaft 23 (OHNE LA)'!$A$1:$V$57</definedName>
    <definedName name="Z_D8E0EBF0_41F9_4B34_B3A3_37F4D54137CB_.wvu.PrintArea" localSheetId="12" hidden="1">'konzentrat 30 (NUR LA)'!$A$1:$T$123</definedName>
    <definedName name="Z_D8E0EBF0_41F9_4B34_B3A3_37F4D54137CB_.wvu.PrintArea" localSheetId="11" hidden="1">'konzentrat 30 (OHNE LA)'!$A$1:$T$139</definedName>
    <definedName name="Z_E5F09CA3_2595_4EC3_A32D_F75E87B8A434_.wvu.PrintArea" localSheetId="15" hidden="1">bestaetigung!$A$1:$Q$69</definedName>
    <definedName name="Z_E5F09CA3_2595_4EC3_A32D_F75E87B8A434_.wvu.PrintArea" localSheetId="14" hidden="1">'kernobst 10 (NUR LA)'!$A$1:$N$63</definedName>
    <definedName name="Z_E5F09CA3_2595_4EC3_A32D_F75E87B8A434_.wvu.PrintArea" localSheetId="13" hidden="1">'kernobst 10 (OHNE LA)'!$A$1:$N$63</definedName>
    <definedName name="Z_E5F09CA3_2595_4EC3_A32D_F75E87B8A434_.wvu.PrintArea" localSheetId="1" hidden="1">'kernobstsaft 20 (NUR LA)'!$A$1:$T$58</definedName>
    <definedName name="Z_E5F09CA3_2595_4EC3_A32D_F75E87B8A434_.wvu.PrintArea" localSheetId="0" hidden="1">'kernobstsaft 20 (OHNE LA)'!$A$1:$T$58</definedName>
    <definedName name="Z_E5F09CA3_2595_4EC3_A32D_F75E87B8A434_.wvu.PrintArea" localSheetId="2" hidden="1">'kernobstsaft 21 (OHNE LA)'!$A$1:$V$55</definedName>
    <definedName name="Z_E5F09CA3_2595_4EC3_A32D_F75E87B8A434_.wvu.PrintArea" localSheetId="4" hidden="1">'kernobstsaft 22.1as_os(NUR LA)'!$A$1:$V$54</definedName>
    <definedName name="Z_E5F09CA3_2595_4EC3_A32D_F75E87B8A434_.wvu.PrintArea" localSheetId="3" hidden="1">'kernobstsaft 22.1as_os(OHNE LA)'!$A$1:$V$54</definedName>
    <definedName name="Z_E5F09CA3_2595_4EC3_A32D_F75E87B8A434_.wvu.PrintArea" localSheetId="6" hidden="1">'kernobstsaft 22.2 bs (NUR LA)'!$A$1:$V$54</definedName>
    <definedName name="Z_E5F09CA3_2595_4EC3_A32D_F75E87B8A434_.wvu.PrintArea" localSheetId="5" hidden="1">'kernobstsaft 22.2 bs (OHNE LA)'!$A$1:$V$54</definedName>
    <definedName name="Z_E5F09CA3_2595_4EC3_A32D_F75E87B8A434_.wvu.PrintArea" localSheetId="8" hidden="1">'kernobstsaft 22.3 süm (NUR LA)'!$A$1:$V$54</definedName>
    <definedName name="Z_E5F09CA3_2595_4EC3_A32D_F75E87B8A434_.wvu.PrintArea" localSheetId="7" hidden="1">'kernobstsaft 22.3 süm (OHNE LA)'!$A$1:$V$54</definedName>
    <definedName name="Z_E5F09CA3_2595_4EC3_A32D_F75E87B8A434_.wvu.PrintArea" localSheetId="10" hidden="1">'kernobstsaft 23 (NUR LA)'!$A$1:$V$57</definedName>
    <definedName name="Z_E5F09CA3_2595_4EC3_A32D_F75E87B8A434_.wvu.PrintArea" localSheetId="9" hidden="1">'kernobstsaft 23 (OHNE LA)'!$A$1:$V$57</definedName>
    <definedName name="Z_E5F09CA3_2595_4EC3_A32D_F75E87B8A434_.wvu.PrintArea" localSheetId="12" hidden="1">'konzentrat 30 (NUR LA)'!$A$1:$T$123</definedName>
    <definedName name="Z_E5F09CA3_2595_4EC3_A32D_F75E87B8A434_.wvu.PrintArea" localSheetId="11" hidden="1">'konzentrat 30 (OHNE LA)'!$A$1:$T$139</definedName>
  </definedNames>
  <calcPr calcId="191029"/>
  <customWorkbookViews>
    <customWorkbookView name="Caloz Monica BLW - Persönliche Ansicht" guid="{E5F09CA3-2595-4EC3-A32D-F75E87B8A434}" mergeInterval="0" personalView="1" maximized="1" xWindow="-8" yWindow="-8" windowWidth="1936" windowHeight="1056" activeSheetId="8"/>
    <customWorkbookView name="Marianne Glodé BLW - Persönliche Ansicht" guid="{D8E0EBF0-41F9-4B34-B3A3-37F4D54137CB}" mergeInterval="0" personalView="1" maximized="1" xWindow="-8" yWindow="-8" windowWidth="1936" windowHeight="1056"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3" i="7" l="1"/>
  <c r="I82" i="16"/>
  <c r="G29" i="1" l="1"/>
  <c r="H29" i="1"/>
  <c r="I29" i="1"/>
  <c r="A6" i="10"/>
  <c r="A7" i="10"/>
  <c r="A8" i="10"/>
  <c r="A9" i="10"/>
  <c r="A5" i="10"/>
  <c r="A11" i="9" l="1"/>
  <c r="A12" i="9"/>
  <c r="A13" i="9"/>
  <c r="A14" i="9"/>
  <c r="A10" i="9"/>
  <c r="A80" i="16"/>
  <c r="A81" i="16"/>
  <c r="A11" i="16"/>
  <c r="A78" i="16" s="1"/>
  <c r="A12" i="16"/>
  <c r="A79" i="16" s="1"/>
  <c r="A13" i="16"/>
  <c r="A14" i="16"/>
  <c r="A10" i="16"/>
  <c r="A77" i="16" s="1"/>
  <c r="A11" i="15"/>
  <c r="A12" i="15"/>
  <c r="A13" i="15"/>
  <c r="A14" i="15"/>
  <c r="A10" i="15"/>
  <c r="A11" i="14"/>
  <c r="A12" i="14"/>
  <c r="A13" i="14"/>
  <c r="A14" i="14"/>
  <c r="A10" i="14"/>
  <c r="A11" i="13"/>
  <c r="A12" i="13"/>
  <c r="A13" i="13"/>
  <c r="A14" i="13"/>
  <c r="A10" i="13"/>
  <c r="A11" i="12"/>
  <c r="A12" i="12"/>
  <c r="A13" i="12"/>
  <c r="A14" i="12"/>
  <c r="A10" i="12"/>
  <c r="O116" i="7" l="1"/>
  <c r="P117" i="7"/>
  <c r="J52" i="2"/>
  <c r="J51" i="2"/>
  <c r="I51" i="2" s="1"/>
  <c r="I53" i="2"/>
  <c r="G38" i="1"/>
  <c r="G36" i="1"/>
  <c r="J50" i="2" l="1"/>
  <c r="I50" i="2" s="1"/>
  <c r="I52" i="2"/>
  <c r="K27" i="16"/>
  <c r="K31" i="16" s="1"/>
  <c r="L27" i="16"/>
  <c r="L31" i="16" s="1"/>
  <c r="M27" i="16"/>
  <c r="M31" i="16" s="1"/>
  <c r="N27" i="16"/>
  <c r="N31" i="16" s="1"/>
  <c r="O27" i="16"/>
  <c r="O31" i="16" s="1"/>
  <c r="P27" i="16"/>
  <c r="P31" i="16" s="1"/>
  <c r="Q27" i="16"/>
  <c r="Q31" i="16" s="1"/>
  <c r="R27" i="16"/>
  <c r="R31" i="16" s="1"/>
  <c r="S27" i="16"/>
  <c r="S31" i="16" s="1"/>
  <c r="T27" i="16"/>
  <c r="T31" i="16" s="1"/>
  <c r="J27" i="16"/>
  <c r="J31" i="16" s="1"/>
  <c r="N49" i="10" l="1"/>
  <c r="L49" i="10"/>
  <c r="J49" i="10"/>
  <c r="P49" i="10" s="1"/>
  <c r="N47" i="10"/>
  <c r="N41" i="10"/>
  <c r="N39" i="10"/>
  <c r="L41" i="10"/>
  <c r="J41" i="10"/>
  <c r="T26" i="16"/>
  <c r="O102" i="7"/>
  <c r="P102" i="7"/>
  <c r="Q102" i="7"/>
  <c r="R102" i="7"/>
  <c r="S102" i="7"/>
  <c r="T102" i="7"/>
  <c r="N122" i="16"/>
  <c r="L122" i="16"/>
  <c r="T119" i="16"/>
  <c r="S119" i="16"/>
  <c r="R119" i="16"/>
  <c r="Q119" i="16"/>
  <c r="P119" i="16"/>
  <c r="O119" i="16"/>
  <c r="T118" i="16"/>
  <c r="S118" i="16"/>
  <c r="R118" i="16"/>
  <c r="Q118" i="16"/>
  <c r="P118" i="16"/>
  <c r="O118" i="16"/>
  <c r="T101" i="16"/>
  <c r="S101" i="16"/>
  <c r="R101" i="16"/>
  <c r="Q101" i="16"/>
  <c r="P101" i="16"/>
  <c r="O101" i="16"/>
  <c r="T100" i="16"/>
  <c r="S100" i="16"/>
  <c r="R100" i="16"/>
  <c r="Q100" i="16"/>
  <c r="P100" i="16"/>
  <c r="O100" i="16"/>
  <c r="T62" i="16"/>
  <c r="R62" i="16"/>
  <c r="P62" i="16"/>
  <c r="N62" i="16"/>
  <c r="L62" i="16"/>
  <c r="J62" i="16"/>
  <c r="S42" i="16"/>
  <c r="Q42" i="16"/>
  <c r="S39" i="16"/>
  <c r="Q39" i="16"/>
  <c r="S38" i="16"/>
  <c r="Q38" i="16"/>
  <c r="S36" i="16"/>
  <c r="Q36" i="16"/>
  <c r="S35" i="16"/>
  <c r="Q35" i="16"/>
  <c r="R26" i="16"/>
  <c r="P26" i="16"/>
  <c r="T39" i="11"/>
  <c r="T38" i="11"/>
  <c r="T37" i="11"/>
  <c r="T36" i="11"/>
  <c r="S39" i="11"/>
  <c r="S38" i="11"/>
  <c r="S37" i="11"/>
  <c r="S36" i="11"/>
  <c r="R39" i="11"/>
  <c r="R37" i="11"/>
  <c r="R36" i="11"/>
  <c r="Q39" i="11"/>
  <c r="Q37" i="11"/>
  <c r="Q36" i="11"/>
  <c r="P39" i="11"/>
  <c r="P37" i="11"/>
  <c r="P36" i="11"/>
  <c r="O39" i="11"/>
  <c r="O37" i="11"/>
  <c r="O36" i="11"/>
  <c r="N39" i="11"/>
  <c r="N37" i="11"/>
  <c r="N36" i="11"/>
  <c r="M37" i="11"/>
  <c r="M36" i="11"/>
  <c r="L39" i="11"/>
  <c r="L37" i="11"/>
  <c r="L36" i="11"/>
  <c r="K37" i="11"/>
  <c r="K36" i="11"/>
  <c r="J37" i="11"/>
  <c r="J36" i="11"/>
  <c r="I37" i="11"/>
  <c r="H38" i="11"/>
  <c r="I36" i="11"/>
  <c r="S56" i="15"/>
  <c r="I53" i="15"/>
  <c r="I51" i="15"/>
  <c r="I50" i="15"/>
  <c r="V48" i="15"/>
  <c r="U48" i="15"/>
  <c r="T48" i="15"/>
  <c r="S48" i="15"/>
  <c r="R48" i="15"/>
  <c r="Q48" i="15"/>
  <c r="P48" i="15"/>
  <c r="K56" i="15"/>
  <c r="I39" i="11" s="1"/>
  <c r="I46" i="15"/>
  <c r="I45" i="15"/>
  <c r="I44" i="15"/>
  <c r="I43" i="15"/>
  <c r="I42" i="15"/>
  <c r="I41" i="15"/>
  <c r="I40" i="15"/>
  <c r="I39" i="15"/>
  <c r="I38" i="15"/>
  <c r="I37" i="15"/>
  <c r="I35" i="15"/>
  <c r="I34" i="15"/>
  <c r="I33" i="15"/>
  <c r="I32" i="15"/>
  <c r="I31" i="15"/>
  <c r="I30" i="15"/>
  <c r="I29" i="15"/>
  <c r="I28" i="15"/>
  <c r="V26" i="15"/>
  <c r="V56" i="15" s="1"/>
  <c r="U26" i="15"/>
  <c r="U56" i="15" s="1"/>
  <c r="T26" i="15"/>
  <c r="T56" i="15" s="1"/>
  <c r="S26" i="15"/>
  <c r="R26" i="15"/>
  <c r="R56" i="15" s="1"/>
  <c r="Q26" i="15"/>
  <c r="Q56" i="15" s="1"/>
  <c r="P26" i="15"/>
  <c r="P56" i="15" s="1"/>
  <c r="O26" i="15"/>
  <c r="O56" i="15" s="1"/>
  <c r="M39" i="11" s="1"/>
  <c r="N26" i="15"/>
  <c r="N56" i="15" s="1"/>
  <c r="M26" i="15"/>
  <c r="M56" i="15" s="1"/>
  <c r="K39" i="11" s="1"/>
  <c r="L26" i="15"/>
  <c r="L56" i="15" s="1"/>
  <c r="J39" i="11" s="1"/>
  <c r="K26" i="15"/>
  <c r="J26" i="15"/>
  <c r="J56" i="15" s="1"/>
  <c r="H39" i="11" s="1"/>
  <c r="V24" i="15"/>
  <c r="U24" i="15"/>
  <c r="T24" i="15"/>
  <c r="S24" i="15"/>
  <c r="R24" i="15"/>
  <c r="Q24" i="15"/>
  <c r="P24" i="15"/>
  <c r="O24" i="15"/>
  <c r="N24" i="15"/>
  <c r="M24" i="15"/>
  <c r="L24" i="15"/>
  <c r="K24" i="15"/>
  <c r="J24" i="15"/>
  <c r="V52" i="14"/>
  <c r="U52" i="14"/>
  <c r="J52" i="14"/>
  <c r="I52" i="14"/>
  <c r="I49" i="14"/>
  <c r="I48" i="14"/>
  <c r="I47" i="14"/>
  <c r="I46" i="14"/>
  <c r="I45" i="14"/>
  <c r="I44" i="14"/>
  <c r="I43" i="14"/>
  <c r="I42" i="14"/>
  <c r="I41" i="14"/>
  <c r="I40" i="14"/>
  <c r="I39" i="14"/>
  <c r="I38" i="14"/>
  <c r="I37" i="14"/>
  <c r="I36" i="14"/>
  <c r="I35" i="14"/>
  <c r="I34" i="14"/>
  <c r="I33" i="14"/>
  <c r="I32" i="14"/>
  <c r="I31" i="14"/>
  <c r="I30" i="14"/>
  <c r="I29" i="14"/>
  <c r="I28" i="14"/>
  <c r="I27" i="14"/>
  <c r="I26" i="14"/>
  <c r="I25" i="14"/>
  <c r="I24" i="14"/>
  <c r="V52" i="13"/>
  <c r="U52" i="13"/>
  <c r="T52" i="13"/>
  <c r="S52" i="13"/>
  <c r="R52" i="13"/>
  <c r="Q52" i="13"/>
  <c r="P52" i="13"/>
  <c r="O52" i="13"/>
  <c r="N52" i="13"/>
  <c r="M52" i="13"/>
  <c r="L52" i="13"/>
  <c r="K52" i="13"/>
  <c r="J52" i="13"/>
  <c r="H37" i="11" s="1"/>
  <c r="I49" i="13"/>
  <c r="I48" i="13"/>
  <c r="I47" i="13"/>
  <c r="I46" i="13"/>
  <c r="I45" i="13"/>
  <c r="I44" i="13"/>
  <c r="I43" i="13"/>
  <c r="I42" i="13"/>
  <c r="I41" i="13"/>
  <c r="I40" i="13"/>
  <c r="I39" i="13"/>
  <c r="I38" i="13"/>
  <c r="I37" i="13"/>
  <c r="I36" i="13"/>
  <c r="I35" i="13"/>
  <c r="I34" i="13"/>
  <c r="I33" i="13"/>
  <c r="I32" i="13"/>
  <c r="I31" i="13"/>
  <c r="I30" i="13"/>
  <c r="I29" i="13"/>
  <c r="I28" i="13"/>
  <c r="I27" i="13"/>
  <c r="I26" i="13"/>
  <c r="I25" i="13"/>
  <c r="I24" i="13"/>
  <c r="V52" i="12"/>
  <c r="U52" i="12"/>
  <c r="T52" i="12"/>
  <c r="S52" i="12"/>
  <c r="R52" i="12"/>
  <c r="Q52" i="12"/>
  <c r="P52" i="12"/>
  <c r="O52" i="12"/>
  <c r="N52" i="12"/>
  <c r="M52" i="12"/>
  <c r="L52" i="12"/>
  <c r="K52" i="12"/>
  <c r="J52"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52" i="13" l="1"/>
  <c r="I48" i="15"/>
  <c r="I24" i="15"/>
  <c r="I52" i="12"/>
  <c r="H36" i="11"/>
  <c r="P41" i="10"/>
  <c r="N54" i="16"/>
  <c r="L54" i="16"/>
  <c r="L57" i="16" s="1"/>
  <c r="P54" i="16"/>
  <c r="P57" i="16" s="1"/>
  <c r="T54" i="16"/>
  <c r="T57" i="16" s="1"/>
  <c r="R54" i="16"/>
  <c r="R57" i="16" s="1"/>
  <c r="J54" i="16"/>
  <c r="J57" i="16" s="1"/>
  <c r="L26" i="16"/>
  <c r="J26" i="16"/>
  <c r="N26" i="16"/>
  <c r="I56" i="15"/>
  <c r="I26" i="15"/>
  <c r="N57" i="16" l="1"/>
  <c r="D51" i="9"/>
  <c r="D52" i="9"/>
  <c r="D53" i="9"/>
  <c r="G54" i="11"/>
  <c r="G47" i="11"/>
  <c r="G46" i="11"/>
  <c r="G39" i="11"/>
  <c r="G38" i="11"/>
  <c r="G37" i="11"/>
  <c r="G36" i="11"/>
  <c r="G23" i="11"/>
  <c r="G32" i="11" s="1"/>
  <c r="M38" i="9"/>
  <c r="L38" i="9"/>
  <c r="I38" i="9"/>
  <c r="L37" i="9"/>
  <c r="I37" i="9"/>
  <c r="M37" i="9" s="1"/>
  <c r="K29" i="9"/>
  <c r="K34" i="9" s="1"/>
  <c r="K36" i="9" s="1"/>
  <c r="K35" i="9" s="1"/>
  <c r="J29" i="9"/>
  <c r="J34" i="9" s="1"/>
  <c r="H29" i="9"/>
  <c r="H34" i="9" s="1"/>
  <c r="H36" i="9" s="1"/>
  <c r="G29" i="9"/>
  <c r="G34" i="9" s="1"/>
  <c r="G36" i="9" s="1"/>
  <c r="G35" i="9" s="1"/>
  <c r="F29" i="9"/>
  <c r="F34" i="9" s="1"/>
  <c r="L26" i="9"/>
  <c r="I26" i="9"/>
  <c r="M26" i="9" s="1"/>
  <c r="L25" i="9"/>
  <c r="I25" i="9"/>
  <c r="L24" i="9"/>
  <c r="I24" i="9"/>
  <c r="M25" i="9" l="1"/>
  <c r="J36" i="9"/>
  <c r="J35" i="9" s="1"/>
  <c r="L47" i="10"/>
  <c r="F36" i="9"/>
  <c r="C51" i="9" s="1"/>
  <c r="J47" i="10"/>
  <c r="P47" i="10" s="1"/>
  <c r="D56" i="9"/>
  <c r="G50" i="11"/>
  <c r="G53" i="11" s="1"/>
  <c r="M24" i="9"/>
  <c r="C53" i="9"/>
  <c r="F53" i="9" s="1"/>
  <c r="H35" i="9"/>
  <c r="L29" i="9"/>
  <c r="L34" i="9" s="1"/>
  <c r="L36" i="9" s="1"/>
  <c r="L35" i="9" s="1"/>
  <c r="I29" i="9"/>
  <c r="A10" i="8"/>
  <c r="A11" i="8"/>
  <c r="A12" i="8"/>
  <c r="A13" i="8"/>
  <c r="A14" i="8"/>
  <c r="I24" i="8"/>
  <c r="L24" i="8"/>
  <c r="I25" i="8"/>
  <c r="L25" i="8"/>
  <c r="I26" i="8"/>
  <c r="M26" i="8"/>
  <c r="L26" i="8"/>
  <c r="F29" i="8"/>
  <c r="F34" i="8" s="1"/>
  <c r="G29" i="8"/>
  <c r="H29" i="8"/>
  <c r="H34" i="8" s="1"/>
  <c r="J29" i="8"/>
  <c r="J34" i="8" s="1"/>
  <c r="L39" i="10" s="1"/>
  <c r="K29" i="8"/>
  <c r="K34" i="8" s="1"/>
  <c r="I31" i="8"/>
  <c r="L31" i="8"/>
  <c r="M31" i="8" s="1"/>
  <c r="I37" i="8"/>
  <c r="M37" i="8"/>
  <c r="L37" i="8"/>
  <c r="I38" i="8"/>
  <c r="L38" i="8"/>
  <c r="M38" i="8" s="1"/>
  <c r="I42" i="8"/>
  <c r="M42" i="8" s="1"/>
  <c r="L42" i="8"/>
  <c r="D51" i="8"/>
  <c r="D52" i="8"/>
  <c r="D53" i="8"/>
  <c r="G23" i="1"/>
  <c r="G35" i="1"/>
  <c r="G46" i="1"/>
  <c r="G47" i="1"/>
  <c r="G54" i="1"/>
  <c r="A10" i="2"/>
  <c r="A11" i="2"/>
  <c r="A12" i="2"/>
  <c r="A13" i="2"/>
  <c r="A14" i="2"/>
  <c r="I24" i="2"/>
  <c r="I25" i="2"/>
  <c r="I26" i="2"/>
  <c r="I27" i="2"/>
  <c r="I28" i="2"/>
  <c r="I29" i="2"/>
  <c r="I30" i="2"/>
  <c r="I31" i="2"/>
  <c r="I32" i="2"/>
  <c r="I33" i="2"/>
  <c r="I34" i="2"/>
  <c r="I35" i="2"/>
  <c r="I36" i="2"/>
  <c r="I37" i="2"/>
  <c r="I38" i="2"/>
  <c r="I39" i="2"/>
  <c r="I40" i="2"/>
  <c r="I41" i="2"/>
  <c r="I42" i="2"/>
  <c r="I43" i="2"/>
  <c r="I44" i="2"/>
  <c r="I45" i="2"/>
  <c r="J48" i="2"/>
  <c r="K48" i="2"/>
  <c r="L48" i="2"/>
  <c r="J29" i="1"/>
  <c r="M48" i="2"/>
  <c r="K29" i="1" s="1"/>
  <c r="N48" i="2"/>
  <c r="L29" i="1"/>
  <c r="O48" i="2"/>
  <c r="M29" i="1"/>
  <c r="P48" i="2"/>
  <c r="N29" i="1"/>
  <c r="Q48" i="2"/>
  <c r="O29" i="1" s="1"/>
  <c r="R48" i="2"/>
  <c r="P29" i="1"/>
  <c r="S48" i="2"/>
  <c r="Q29" i="1"/>
  <c r="T48" i="2"/>
  <c r="R29" i="1"/>
  <c r="U48" i="2"/>
  <c r="S29" i="1" s="1"/>
  <c r="V48" i="2"/>
  <c r="T29" i="1"/>
  <c r="K50" i="2"/>
  <c r="L50" i="2"/>
  <c r="M50" i="2"/>
  <c r="N50" i="2"/>
  <c r="O50" i="2"/>
  <c r="P50" i="2"/>
  <c r="Q50" i="2"/>
  <c r="R50" i="2"/>
  <c r="S50" i="2"/>
  <c r="T50" i="2"/>
  <c r="U50" i="2"/>
  <c r="V50" i="2"/>
  <c r="A10" i="3"/>
  <c r="A11" i="3"/>
  <c r="A12" i="3"/>
  <c r="A13" i="3"/>
  <c r="A14" i="3"/>
  <c r="I24" i="3"/>
  <c r="I25" i="3"/>
  <c r="I26" i="3"/>
  <c r="I27" i="3"/>
  <c r="I28" i="3"/>
  <c r="I29" i="3"/>
  <c r="I30" i="3"/>
  <c r="I31" i="3"/>
  <c r="I32" i="3"/>
  <c r="I33" i="3"/>
  <c r="I34" i="3"/>
  <c r="I35" i="3"/>
  <c r="I36" i="3"/>
  <c r="I37" i="3"/>
  <c r="I38" i="3"/>
  <c r="I39" i="3"/>
  <c r="I40" i="3"/>
  <c r="I41" i="3"/>
  <c r="I42" i="3"/>
  <c r="I43" i="3"/>
  <c r="I44" i="3"/>
  <c r="I45" i="3"/>
  <c r="I46" i="3"/>
  <c r="I47" i="3"/>
  <c r="I48" i="3"/>
  <c r="I49" i="3"/>
  <c r="J52" i="3"/>
  <c r="H36" i="1"/>
  <c r="K52" i="3"/>
  <c r="I36" i="1"/>
  <c r="L52" i="3"/>
  <c r="J36" i="1" s="1"/>
  <c r="M52" i="3"/>
  <c r="K36" i="1"/>
  <c r="N52" i="3"/>
  <c r="L36" i="1"/>
  <c r="O52" i="3"/>
  <c r="M36" i="1"/>
  <c r="P52" i="3"/>
  <c r="N36" i="1" s="1"/>
  <c r="Q52" i="3"/>
  <c r="O36" i="1"/>
  <c r="R52" i="3"/>
  <c r="P36" i="1"/>
  <c r="S52" i="3"/>
  <c r="Q36" i="1"/>
  <c r="T52" i="3"/>
  <c r="R36" i="1" s="1"/>
  <c r="U52" i="3"/>
  <c r="S36" i="1"/>
  <c r="V52" i="3"/>
  <c r="T36" i="1"/>
  <c r="A10" i="4"/>
  <c r="A11" i="4"/>
  <c r="A12" i="4"/>
  <c r="A13" i="4"/>
  <c r="A14" i="4"/>
  <c r="I24" i="4"/>
  <c r="I25" i="4"/>
  <c r="I26" i="4"/>
  <c r="I27" i="4"/>
  <c r="I28" i="4"/>
  <c r="I29" i="4"/>
  <c r="I30" i="4"/>
  <c r="I31" i="4"/>
  <c r="I32" i="4"/>
  <c r="I33" i="4"/>
  <c r="I34" i="4"/>
  <c r="I35" i="4"/>
  <c r="I36" i="4"/>
  <c r="I37" i="4"/>
  <c r="I38" i="4"/>
  <c r="I39" i="4"/>
  <c r="I40" i="4"/>
  <c r="I41" i="4"/>
  <c r="I42" i="4"/>
  <c r="I43" i="4"/>
  <c r="I44" i="4"/>
  <c r="I45" i="4"/>
  <c r="I46" i="4"/>
  <c r="I47" i="4"/>
  <c r="I48" i="4"/>
  <c r="I49" i="4"/>
  <c r="J52" i="4"/>
  <c r="H37" i="1" s="1"/>
  <c r="G37" i="1" s="1"/>
  <c r="K52" i="4"/>
  <c r="I37" i="1" s="1"/>
  <c r="L52" i="4"/>
  <c r="J37" i="1"/>
  <c r="M52" i="4"/>
  <c r="K37" i="1"/>
  <c r="N52" i="4"/>
  <c r="L37" i="1"/>
  <c r="O52" i="4"/>
  <c r="M37" i="1" s="1"/>
  <c r="P52" i="4"/>
  <c r="N37" i="1"/>
  <c r="Q52" i="4"/>
  <c r="O37" i="1"/>
  <c r="R52" i="4"/>
  <c r="P37" i="1"/>
  <c r="S52" i="4"/>
  <c r="Q37" i="1" s="1"/>
  <c r="T52" i="4"/>
  <c r="R37" i="1"/>
  <c r="U52" i="4"/>
  <c r="S37" i="1"/>
  <c r="V52" i="4"/>
  <c r="T37" i="1"/>
  <c r="A10" i="5"/>
  <c r="A11" i="5"/>
  <c r="A12" i="5"/>
  <c r="A13" i="5"/>
  <c r="A14" i="5"/>
  <c r="I24" i="5"/>
  <c r="I25" i="5"/>
  <c r="I26" i="5"/>
  <c r="I27" i="5"/>
  <c r="I28" i="5"/>
  <c r="I29" i="5"/>
  <c r="I30" i="5"/>
  <c r="I31" i="5"/>
  <c r="I32" i="5"/>
  <c r="I33" i="5"/>
  <c r="I34" i="5"/>
  <c r="I35" i="5"/>
  <c r="I36" i="5"/>
  <c r="I37" i="5"/>
  <c r="I38" i="5"/>
  <c r="I39" i="5"/>
  <c r="I40" i="5"/>
  <c r="I41" i="5"/>
  <c r="I42" i="5"/>
  <c r="I43" i="5"/>
  <c r="I44" i="5"/>
  <c r="I45" i="5"/>
  <c r="I46" i="5"/>
  <c r="I47" i="5"/>
  <c r="I48" i="5"/>
  <c r="I49" i="5"/>
  <c r="J52" i="5"/>
  <c r="H38" i="1" s="1"/>
  <c r="U52" i="5"/>
  <c r="S38" i="1" s="1"/>
  <c r="V52" i="5"/>
  <c r="T38" i="1"/>
  <c r="A10" i="6"/>
  <c r="A11" i="6"/>
  <c r="A12" i="6"/>
  <c r="A13" i="6"/>
  <c r="A14" i="6"/>
  <c r="J24" i="6"/>
  <c r="K24" i="6"/>
  <c r="L24" i="6"/>
  <c r="M24" i="6"/>
  <c r="N24" i="6"/>
  <c r="O24" i="6"/>
  <c r="P24" i="6"/>
  <c r="Q24" i="6"/>
  <c r="R24" i="6"/>
  <c r="S24" i="6"/>
  <c r="T24" i="6"/>
  <c r="U24" i="6"/>
  <c r="J26" i="6"/>
  <c r="K26" i="6"/>
  <c r="K56" i="6" s="1"/>
  <c r="I39" i="1" s="1"/>
  <c r="L26" i="6"/>
  <c r="L56" i="6" s="1"/>
  <c r="J39" i="1" s="1"/>
  <c r="M26" i="6"/>
  <c r="M56" i="6" s="1"/>
  <c r="K39" i="1" s="1"/>
  <c r="N26" i="6"/>
  <c r="N56" i="6" s="1"/>
  <c r="L39" i="1" s="1"/>
  <c r="O26" i="6"/>
  <c r="P26" i="6"/>
  <c r="P56" i="6" s="1"/>
  <c r="N39" i="1" s="1"/>
  <c r="Q26" i="6"/>
  <c r="Q56" i="6" s="1"/>
  <c r="O39" i="1" s="1"/>
  <c r="R26" i="6"/>
  <c r="R56" i="6" s="1"/>
  <c r="P39" i="1" s="1"/>
  <c r="S26" i="6"/>
  <c r="T26" i="6"/>
  <c r="U26" i="6"/>
  <c r="U56" i="6" s="1"/>
  <c r="S39" i="1" s="1"/>
  <c r="I28" i="6"/>
  <c r="I29" i="6"/>
  <c r="I30" i="6"/>
  <c r="I31" i="6"/>
  <c r="I32" i="6"/>
  <c r="I33" i="6"/>
  <c r="I34" i="6"/>
  <c r="I35" i="6"/>
  <c r="I37" i="6"/>
  <c r="I38" i="6"/>
  <c r="I39" i="6"/>
  <c r="I40" i="6"/>
  <c r="I41" i="6"/>
  <c r="I42" i="6"/>
  <c r="I43" i="6"/>
  <c r="I44" i="6"/>
  <c r="I45" i="6"/>
  <c r="I46" i="6"/>
  <c r="J48" i="6"/>
  <c r="I48" i="6" s="1"/>
  <c r="K48" i="6"/>
  <c r="L48" i="6"/>
  <c r="M48" i="6"/>
  <c r="N48" i="6"/>
  <c r="O48" i="6"/>
  <c r="P48" i="6"/>
  <c r="Q48" i="6"/>
  <c r="R48" i="6"/>
  <c r="S48" i="6"/>
  <c r="S56" i="6" s="1"/>
  <c r="Q39" i="1" s="1"/>
  <c r="T48" i="6"/>
  <c r="T56" i="6"/>
  <c r="R39" i="1" s="1"/>
  <c r="U48" i="6"/>
  <c r="V48" i="6"/>
  <c r="V24" i="6" s="1"/>
  <c r="I50" i="6"/>
  <c r="I51" i="6"/>
  <c r="I53" i="6"/>
  <c r="A10" i="7"/>
  <c r="A11" i="7"/>
  <c r="A12" i="7"/>
  <c r="A13" i="7"/>
  <c r="A14" i="7"/>
  <c r="J63" i="7"/>
  <c r="L63" i="7"/>
  <c r="N63" i="7"/>
  <c r="P63" i="7"/>
  <c r="R63" i="7"/>
  <c r="T63" i="7"/>
  <c r="A78" i="7"/>
  <c r="A79" i="7"/>
  <c r="A80" i="7"/>
  <c r="A81" i="7"/>
  <c r="A82" i="7"/>
  <c r="I25" i="7"/>
  <c r="J28" i="7" s="1"/>
  <c r="M25" i="7"/>
  <c r="N28" i="7" s="1"/>
  <c r="O25" i="7"/>
  <c r="Q25" i="7"/>
  <c r="S25" i="7"/>
  <c r="T28" i="7" s="1"/>
  <c r="P116" i="7"/>
  <c r="Q116" i="7"/>
  <c r="R116" i="7"/>
  <c r="S116" i="7"/>
  <c r="T116" i="7"/>
  <c r="O117" i="7"/>
  <c r="Q117" i="7"/>
  <c r="R117" i="7"/>
  <c r="S117" i="7"/>
  <c r="T117" i="7"/>
  <c r="O134" i="7"/>
  <c r="P134" i="7"/>
  <c r="Q134" i="7"/>
  <c r="R134" i="7"/>
  <c r="S134" i="7"/>
  <c r="T134" i="7"/>
  <c r="O135" i="7"/>
  <c r="P135" i="7"/>
  <c r="Q135" i="7"/>
  <c r="R135" i="7"/>
  <c r="S135" i="7"/>
  <c r="T135" i="7"/>
  <c r="L138" i="7"/>
  <c r="N138" i="7"/>
  <c r="V26" i="6"/>
  <c r="V56" i="6" s="1"/>
  <c r="T39" i="1" s="1"/>
  <c r="C52" i="9" l="1"/>
  <c r="F52" i="9" s="1"/>
  <c r="I36" i="9"/>
  <c r="M36" i="9" s="1"/>
  <c r="M35" i="9" s="1"/>
  <c r="F35" i="9"/>
  <c r="M25" i="8"/>
  <c r="I26" i="6"/>
  <c r="I24" i="6"/>
  <c r="O56" i="6"/>
  <c r="M39" i="1" s="1"/>
  <c r="J56" i="6"/>
  <c r="H39" i="1" s="1"/>
  <c r="K36" i="8"/>
  <c r="K35" i="8" s="1"/>
  <c r="K43" i="8" s="1"/>
  <c r="M24" i="8"/>
  <c r="L29" i="8"/>
  <c r="L34" i="8" s="1"/>
  <c r="L36" i="8" s="1"/>
  <c r="L35" i="8" s="1"/>
  <c r="L43" i="8" s="1"/>
  <c r="J36" i="8"/>
  <c r="C52" i="8" s="1"/>
  <c r="F52" i="8" s="1"/>
  <c r="F36" i="8"/>
  <c r="F35" i="8" s="1"/>
  <c r="I29" i="8"/>
  <c r="I34" i="8" s="1"/>
  <c r="P55" i="7"/>
  <c r="R55" i="7"/>
  <c r="N27" i="7"/>
  <c r="N32" i="7" s="1"/>
  <c r="J27" i="7"/>
  <c r="J32" i="7" s="1"/>
  <c r="L55" i="7"/>
  <c r="N55" i="7"/>
  <c r="T55" i="7"/>
  <c r="J55" i="7"/>
  <c r="G32" i="1"/>
  <c r="R27" i="7"/>
  <c r="R32" i="7" s="1"/>
  <c r="R28" i="7"/>
  <c r="H36" i="8"/>
  <c r="L27" i="7"/>
  <c r="L32" i="7" s="1"/>
  <c r="L28" i="7"/>
  <c r="P27" i="7"/>
  <c r="P32" i="7" s="1"/>
  <c r="P28" i="7"/>
  <c r="D56" i="8"/>
  <c r="I52" i="4"/>
  <c r="I52" i="3"/>
  <c r="I52" i="5"/>
  <c r="G34" i="8"/>
  <c r="J39" i="10" s="1"/>
  <c r="T27" i="7"/>
  <c r="T32" i="7" s="1"/>
  <c r="I48" i="2"/>
  <c r="M29" i="9"/>
  <c r="M34" i="9" s="1"/>
  <c r="I34" i="9"/>
  <c r="F51" i="9"/>
  <c r="I35" i="9"/>
  <c r="C56" i="9" l="1"/>
  <c r="F56" i="9" s="1"/>
  <c r="R58" i="7"/>
  <c r="P58" i="7"/>
  <c r="J58" i="7"/>
  <c r="G39" i="1"/>
  <c r="G50" i="1" s="1"/>
  <c r="G53" i="1" s="1"/>
  <c r="I56" i="6"/>
  <c r="P39" i="10"/>
  <c r="J35" i="8"/>
  <c r="J43" i="8" s="1"/>
  <c r="M29" i="8"/>
  <c r="M34" i="8" s="1"/>
  <c r="N58" i="7"/>
  <c r="T58" i="7"/>
  <c r="L58" i="7"/>
  <c r="C53" i="8"/>
  <c r="F53" i="8" s="1"/>
  <c r="H35" i="8"/>
  <c r="H43" i="8" s="1"/>
  <c r="F43" i="8"/>
  <c r="G36" i="8"/>
  <c r="G35" i="8" l="1"/>
  <c r="I36" i="8"/>
  <c r="M36" i="8" s="1"/>
  <c r="M35" i="8" s="1"/>
  <c r="M43" i="8" s="1"/>
  <c r="C51" i="8"/>
  <c r="C56" i="8" l="1"/>
  <c r="F56" i="8" s="1"/>
  <c r="F51" i="8"/>
  <c r="G43" i="8"/>
  <c r="I35" i="8"/>
  <c r="I43" i="8" s="1"/>
</calcChain>
</file>

<file path=xl/sharedStrings.xml><?xml version="1.0" encoding="utf-8"?>
<sst xmlns="http://schemas.openxmlformats.org/spreadsheetml/2006/main" count="1090" uniqueCount="259">
  <si>
    <t>Eingang - Ausgang - Vorrat</t>
  </si>
  <si>
    <t>Warenherkunft, Zweckbestimmung</t>
  </si>
  <si>
    <t>Zentner (100 kg)</t>
  </si>
  <si>
    <t>Eingang</t>
  </si>
  <si>
    <t>Übertrag (Anfangsvorrat)</t>
  </si>
  <si>
    <t>Erzeugung</t>
  </si>
  <si>
    <t>-</t>
  </si>
  <si>
    <t>Export</t>
  </si>
  <si>
    <t xml:space="preserve">- </t>
  </si>
  <si>
    <t>andere</t>
  </si>
  <si>
    <t>Vorrat</t>
  </si>
  <si>
    <t>Buchmässiger Endvorrat</t>
  </si>
  <si>
    <t>Eingang - Ausgang - Verarbeitung</t>
  </si>
  <si>
    <t>ohne für fremde Betriebe im Lohn verarbeitetes Obst</t>
  </si>
  <si>
    <t>Herkunft, Zweckbestimmung</t>
  </si>
  <si>
    <t>Mostäpfel</t>
  </si>
  <si>
    <t>Mostbirnen</t>
  </si>
  <si>
    <t xml:space="preserve">Mostobst </t>
  </si>
  <si>
    <t>Spezial</t>
  </si>
  <si>
    <t>gewöhnliche</t>
  </si>
  <si>
    <t>Übr. Mostobst</t>
  </si>
  <si>
    <t>Total</t>
  </si>
  <si>
    <t>alle</t>
  </si>
  <si>
    <t>insgesamt</t>
  </si>
  <si>
    <t xml:space="preserve">    --  von Produzenten</t>
  </si>
  <si>
    <t xml:space="preserve">    --  vom Handel</t>
  </si>
  <si>
    <t>Ausgang (Verkauf)</t>
  </si>
  <si>
    <t>Verarbeitung</t>
  </si>
  <si>
    <t>Rohsaft-Ausbeuteberechnung</t>
  </si>
  <si>
    <t>Mostobst</t>
  </si>
  <si>
    <t>Rohsaft</t>
  </si>
  <si>
    <t>Art, Qualität</t>
  </si>
  <si>
    <t>für Rohsaft (q)</t>
  </si>
  <si>
    <t xml:space="preserve">Erzeugt (in hl) </t>
  </si>
  <si>
    <t>l Saft je q Obst</t>
  </si>
  <si>
    <t>Zusammen</t>
  </si>
  <si>
    <r>
      <t>Ÿ</t>
    </r>
    <r>
      <rPr>
        <b/>
        <sz val="7"/>
        <color indexed="8"/>
        <rFont val="Arial"/>
        <family val="2"/>
      </rPr>
      <t xml:space="preserve">  inländisches Obst</t>
    </r>
  </si>
  <si>
    <r>
      <t>Ÿ</t>
    </r>
    <r>
      <rPr>
        <b/>
        <sz val="7"/>
        <color indexed="8"/>
        <rFont val="Arial"/>
        <family val="2"/>
      </rPr>
      <t xml:space="preserve">  ausländisches Obst</t>
    </r>
  </si>
  <si>
    <r>
      <t>Ÿ</t>
    </r>
    <r>
      <rPr>
        <b/>
        <sz val="7"/>
        <color indexed="8"/>
        <rFont val="Arial"/>
        <family val="2"/>
      </rPr>
      <t xml:space="preserve">  zusammen</t>
    </r>
  </si>
  <si>
    <r>
      <t>Ÿ</t>
    </r>
    <r>
      <rPr>
        <b/>
        <sz val="7"/>
        <rFont val="Arial"/>
        <family val="2"/>
      </rPr>
      <t xml:space="preserve">  für die Gewinnung von Saft</t>
    </r>
  </si>
  <si>
    <r>
      <t>Ÿ</t>
    </r>
    <r>
      <rPr>
        <b/>
        <sz val="7"/>
        <rFont val="Arial"/>
        <family val="2"/>
      </rPr>
      <t xml:space="preserve">  für die Herstellung von Bränden (Maische)</t>
    </r>
  </si>
  <si>
    <t>Obstsaft (ungegoren)</t>
  </si>
  <si>
    <t>Obstwein (vollständig oder teilgegoren)</t>
  </si>
  <si>
    <t>rein</t>
  </si>
  <si>
    <t>verdünnt</t>
  </si>
  <si>
    <t>Fruchtsaft</t>
  </si>
  <si>
    <t>in anderen</t>
  </si>
  <si>
    <t>reine Getränke</t>
  </si>
  <si>
    <t xml:space="preserve">für die </t>
  </si>
  <si>
    <t>zum Bren-</t>
  </si>
  <si>
    <t>ab Presse</t>
  </si>
  <si>
    <t>übriger</t>
  </si>
  <si>
    <t>gemischt</t>
  </si>
  <si>
    <t>Getränken</t>
  </si>
  <si>
    <t>alkohol-</t>
  </si>
  <si>
    <t>alkoholhaltig</t>
  </si>
  <si>
    <t>Essigher-</t>
  </si>
  <si>
    <t xml:space="preserve">nen inkl. </t>
  </si>
  <si>
    <t>klar</t>
  </si>
  <si>
    <t>trüb</t>
  </si>
  <si>
    <t>(Anteil)</t>
  </si>
  <si>
    <t>frei</t>
  </si>
  <si>
    <t>&lt; 5 Oe</t>
  </si>
  <si>
    <t>5-16  Oe</t>
  </si>
  <si>
    <t>&gt; 16 Oe</t>
  </si>
  <si>
    <t>stellung</t>
  </si>
  <si>
    <t>Tropfsaft</t>
  </si>
  <si>
    <t>Hektoliter (100 l)</t>
  </si>
  <si>
    <t>aus Mostäpfeln</t>
  </si>
  <si>
    <t>aus Mostbirnen</t>
  </si>
  <si>
    <t xml:space="preserve"> </t>
  </si>
  <si>
    <t>aus "Übriges Mostobst"</t>
  </si>
  <si>
    <t>20..</t>
  </si>
  <si>
    <t>aus Konzentratsaft</t>
  </si>
  <si>
    <t>Kauf, Retouren</t>
  </si>
  <si>
    <t>Verkauf</t>
  </si>
  <si>
    <t>Verwendung für</t>
  </si>
  <si>
    <t>-  Apfelsaftkonzentrat klar</t>
  </si>
  <si>
    <t>-  Apfelsaftkonzentrat trüb</t>
  </si>
  <si>
    <t>-  Birnensaftkonzentrat klar</t>
  </si>
  <si>
    <t>-  Birnensaftkonzentrat trüb</t>
  </si>
  <si>
    <t>-  Obstbrände</t>
  </si>
  <si>
    <t>-  andere Zwecke</t>
  </si>
  <si>
    <t>Endvorrat</t>
  </si>
  <si>
    <t>tatsächlich (Übertrag)</t>
  </si>
  <si>
    <t>Kernobstsaftkonzentrat</t>
  </si>
  <si>
    <t>Apfelsaftkonzentrat (inkl. Dicksaft)</t>
  </si>
  <si>
    <t>Birnensaftkonzentrat (inkl. Dicksaft)</t>
  </si>
  <si>
    <t>Gemischtes Konzentrat (inkl. Dicksaft)</t>
  </si>
  <si>
    <t>Zentner zu 71 % Gew Extrakt (nur ganze Zentner [100 kg])</t>
  </si>
  <si>
    <t>Neuproduktion</t>
  </si>
  <si>
    <t>→</t>
  </si>
  <si>
    <t>Umgearbeitet auf klares oder gemischtes Konzentrat</t>
  </si>
  <si>
    <t>Neuer Stand</t>
  </si>
  <si>
    <t>Verkauf im Inland an</t>
  </si>
  <si>
    <t>Grossverteiler und Detailhandel</t>
  </si>
  <si>
    <t>Private, Gastgewerbe, Gemeinschaftsverpflegung</t>
  </si>
  <si>
    <t>Hilfswerke (Winterhilfe)</t>
  </si>
  <si>
    <t>Verarbeitungsbetriebe anderer Art</t>
  </si>
  <si>
    <t>Verwendet für</t>
  </si>
  <si>
    <t>ungegorene Getränke</t>
  </si>
  <si>
    <t>Saft zur Essigherstellung</t>
  </si>
  <si>
    <t>Saft zur Branntweinherstellung</t>
  </si>
  <si>
    <t>Dicksaft</t>
  </si>
  <si>
    <t>Wirklicher Endvorrat (effektiv)</t>
  </si>
  <si>
    <t>Wirklicher Endvorrat insgesamt (umgerechnet)</t>
  </si>
  <si>
    <t>(Firmenanschrift/-stempel)</t>
  </si>
  <si>
    <t>Apfel- und Obstsaft</t>
  </si>
  <si>
    <t>Zisternen</t>
  </si>
  <si>
    <t>--</t>
  </si>
  <si>
    <t>mostereifremde Betriebe</t>
  </si>
  <si>
    <t>Handel, Verteiler, Private</t>
  </si>
  <si>
    <t>Fässer</t>
  </si>
  <si>
    <t>Ausschanktanks</t>
  </si>
  <si>
    <t>Weichpackungen</t>
  </si>
  <si>
    <t>200/100</t>
  </si>
  <si>
    <t>cl</t>
  </si>
  <si>
    <t>30/25</t>
  </si>
  <si>
    <t xml:space="preserve">-  </t>
  </si>
  <si>
    <t>Flaschen</t>
  </si>
  <si>
    <t>Glas/PET</t>
  </si>
  <si>
    <t>200/150/100</t>
  </si>
  <si>
    <t>75/70</t>
  </si>
  <si>
    <t>60/58</t>
  </si>
  <si>
    <t>33</t>
  </si>
  <si>
    <t>30/29</t>
  </si>
  <si>
    <t>16</t>
  </si>
  <si>
    <t>Dosen</t>
  </si>
  <si>
    <t>...........................</t>
  </si>
  <si>
    <t>.........</t>
  </si>
  <si>
    <t>Birnensaft rein</t>
  </si>
  <si>
    <t>(alle Gebinde)</t>
  </si>
  <si>
    <t>Saft aus "Übriges Mostobst"</t>
  </si>
  <si>
    <t>Bag-in-Box</t>
  </si>
  <si>
    <t xml:space="preserve">Standflaschen </t>
  </si>
  <si>
    <t>1000/500</t>
  </si>
  <si>
    <t>Zusammen (231+261+269)</t>
  </si>
  <si>
    <t>Apfelsaft (233-259)</t>
  </si>
  <si>
    <t>aus  .......................................</t>
  </si>
  <si>
    <t xml:space="preserve"> Vorrat</t>
  </si>
  <si>
    <t xml:space="preserve">tatsächlich gebrannt </t>
  </si>
  <si>
    <t>(200 bis 208)</t>
  </si>
  <si>
    <t>(210 bis 296)</t>
  </si>
  <si>
    <t>buchmässig (209-297)</t>
  </si>
  <si>
    <t xml:space="preserve">                 Bemerkungen</t>
  </si>
  <si>
    <t>Kauf in Zisternen und Retouren</t>
  </si>
  <si>
    <t>(je Verkäufer und Saftart gesonderte Zeile</t>
  </si>
  <si>
    <t>davon</t>
  </si>
  <si>
    <t>AS/OS</t>
  </si>
  <si>
    <t>BS</t>
  </si>
  <si>
    <t>SüM</t>
  </si>
  <si>
    <r>
      <t xml:space="preserve">Saftart </t>
    </r>
    <r>
      <rPr>
        <b/>
        <vertAlign val="superscript"/>
        <sz val="7"/>
        <rFont val="Arial"/>
        <family val="2"/>
      </rPr>
      <t>1)</t>
    </r>
  </si>
  <si>
    <r>
      <t xml:space="preserve">Apfel-/Obstsaft (Apfel-/Birnensaft gem.) </t>
    </r>
    <r>
      <rPr>
        <b/>
        <vertAlign val="superscript"/>
        <sz val="8"/>
        <rFont val="Arial"/>
        <family val="2"/>
      </rPr>
      <t>1)</t>
    </r>
  </si>
  <si>
    <r>
      <t>Birnensaft</t>
    </r>
    <r>
      <rPr>
        <b/>
        <vertAlign val="superscript"/>
        <sz val="8"/>
        <rFont val="Arial"/>
        <family val="2"/>
      </rPr>
      <t xml:space="preserve"> 1)</t>
    </r>
  </si>
  <si>
    <r>
      <t xml:space="preserve">Saft aus "Übriges Mostobst" </t>
    </r>
    <r>
      <rPr>
        <b/>
        <vertAlign val="superscript"/>
        <sz val="8"/>
        <rFont val="Arial"/>
        <family val="2"/>
      </rPr>
      <t>1)</t>
    </r>
  </si>
  <si>
    <t>Zusammen/Übertrag</t>
  </si>
  <si>
    <t>Verkäufer oder Retouren</t>
  </si>
  <si>
    <t>verwenden, jeweils in Sammelmengen)</t>
  </si>
  <si>
    <t>Verkauf von Apfel-/Obstsaft (AS/OS) an fremde gewerbliche Mostereien in Zisternen</t>
  </si>
  <si>
    <t>Käufer</t>
  </si>
  <si>
    <t>(je Käufer gesonderte Zeile verwenden,</t>
  </si>
  <si>
    <t>jeweils in Sammelmengen)</t>
  </si>
  <si>
    <t xml:space="preserve"> leer lassen</t>
  </si>
  <si>
    <t>je Saftart entsprechendes Formular verwenden</t>
  </si>
  <si>
    <t>Verkauf von Birnensaft (BS) an fremde gewerbliche Mostereien in Zisternen</t>
  </si>
  <si>
    <t>Verkauf von Saft aus "Übriges Mostobst" (SüM) an fremde gewerbliche Mostereien in Zisternen</t>
  </si>
  <si>
    <t>è</t>
  </si>
  <si>
    <t>ç</t>
  </si>
  <si>
    <t>Total Ausgang</t>
  </si>
  <si>
    <t>BSK</t>
  </si>
  <si>
    <t>GK</t>
  </si>
  <si>
    <t>ASK</t>
  </si>
  <si>
    <t>Text</t>
  </si>
  <si>
    <t xml:space="preserve">Kauf </t>
  </si>
  <si>
    <t>Lieferant</t>
  </si>
  <si>
    <t>Exporteur</t>
  </si>
  <si>
    <t>Jahrgang</t>
  </si>
  <si>
    <t>aus Behälter</t>
  </si>
  <si>
    <t>Verbrauchsland</t>
  </si>
  <si>
    <t xml:space="preserve">davon </t>
  </si>
  <si>
    <t>Export mit Beiträgen/ohne Beiträge</t>
  </si>
  <si>
    <t>teilw. u. ganz gegorene od. entalkoholisierte Getränke</t>
  </si>
  <si>
    <r>
      <t>Ÿ</t>
    </r>
    <r>
      <rPr>
        <b/>
        <sz val="7"/>
        <rFont val="Arial"/>
        <family val="2"/>
      </rPr>
      <t xml:space="preserve">  für .......................................................</t>
    </r>
  </si>
  <si>
    <t xml:space="preserve">                Eingang</t>
  </si>
  <si>
    <t xml:space="preserve">                         Ausgang</t>
  </si>
  <si>
    <t>50/48</t>
  </si>
  <si>
    <t>25/20</t>
  </si>
  <si>
    <t xml:space="preserve">  Eingang/Umarbeitung</t>
  </si>
  <si>
    <t xml:space="preserve">                                    Ausgang</t>
  </si>
  <si>
    <t>Brennereien (gemäss Folgeseite)</t>
  </si>
  <si>
    <t>mit Beiträgen (gemäss Folgeseite)</t>
  </si>
  <si>
    <t>ohne Beiträge (gemäss Folgeseite)</t>
  </si>
  <si>
    <t>311/312</t>
  </si>
  <si>
    <t>davon Verkauf im Inland an</t>
  </si>
  <si>
    <t>Mostereien ohne Konzentrieranlage (gemäss Folgeseite)</t>
  </si>
  <si>
    <t>Mostereien mit Konzentrieranlage (gemäss Folgeseite)</t>
  </si>
  <si>
    <t xml:space="preserve">Verkauf im Inland an Mostereien ohne/mit Konzentrieranlage/... Brennereien </t>
  </si>
  <si>
    <t>Kauf (gemäss Folgeseite)</t>
  </si>
  <si>
    <t>Ergänzende Angaben zu den auf der Vorseite aufgeführten Positionen</t>
  </si>
  <si>
    <t>3003 Bern</t>
  </si>
  <si>
    <t>Kernobstbuchhaltung</t>
  </si>
  <si>
    <t>Bestätigung</t>
  </si>
  <si>
    <t>Die von uns eruierten Eckdaten sind:</t>
  </si>
  <si>
    <t>Verarbeitetes Mostobst</t>
  </si>
  <si>
    <t>Übriges</t>
  </si>
  <si>
    <t>Einheit</t>
  </si>
  <si>
    <t>Erzeugte Rohsäfte</t>
  </si>
  <si>
    <t>hl</t>
  </si>
  <si>
    <t>q</t>
  </si>
  <si>
    <t>Detailangaben zu Formular 20, Code 208</t>
  </si>
  <si>
    <t>Detailangaben zu Formular 20, Code 222</t>
  </si>
  <si>
    <t>Detailangaben zu Formular 20, Code 223</t>
  </si>
  <si>
    <t>Detailangaben zu Formular 20, Code 224</t>
  </si>
  <si>
    <t>Detailangaben zu Formular 20, Code 230</t>
  </si>
  <si>
    <t>Code</t>
  </si>
  <si>
    <t>Fachbereich Pflanzliche Produkte</t>
  </si>
  <si>
    <t>Eidgenössisches Departement für</t>
  </si>
  <si>
    <t>Wirtschaft, Bildung und Forschung WBF</t>
  </si>
  <si>
    <t>Original an: pflanzlicheprodukte@blw.admin.ch</t>
  </si>
  <si>
    <t>Original an: pflanzlicheprodukte@blw.admin.chh</t>
  </si>
  <si>
    <t>Original an:  pflanzlicheprodukte@blw.admin.ch</t>
  </si>
  <si>
    <t>Bundesamt für Landwirtschaft</t>
  </si>
  <si>
    <t>Schwarzenburgstrasse 165</t>
  </si>
  <si>
    <t>für fremde Betriebe im Lohn verarbeitetes Obst</t>
  </si>
  <si>
    <t>Eingang - Verarbeitung</t>
  </si>
  <si>
    <t>(200 bis 207)</t>
  </si>
  <si>
    <t>Kernobstsaft (OHNE Lohnaufträge)</t>
  </si>
  <si>
    <r>
      <t>Kernobst zu Mostereizwecken (OHNE Lohnaufträge)</t>
    </r>
    <r>
      <rPr>
        <b/>
        <sz val="8"/>
        <rFont val="Arial"/>
        <family val="2"/>
      </rPr>
      <t xml:space="preserve"> (in q)</t>
    </r>
  </si>
  <si>
    <r>
      <t xml:space="preserve">Kernobst zu Mostereizwecken (NUR Lohnaufträge) </t>
    </r>
    <r>
      <rPr>
        <b/>
        <sz val="8"/>
        <rFont val="Arial"/>
        <family val="2"/>
      </rPr>
      <t xml:space="preserve"> (in q)</t>
    </r>
  </si>
  <si>
    <t>Kernobstsaft (NUR Lohnaufträge)</t>
  </si>
  <si>
    <t>Kernobstsaftkonzentrat (NUR Lohnaufträge)</t>
  </si>
  <si>
    <t>Kernobstsaftkonzentrat (OHNE Lohnaufträge)</t>
  </si>
  <si>
    <t>OHNE Lohnaufträge</t>
  </si>
  <si>
    <t>NUR Lohnaufträge</t>
  </si>
  <si>
    <t>abgefüllte Säfte fremder gewerblicher Mostereien und Lohnverarbeitung für Dritte</t>
  </si>
  <si>
    <t>Verkauf, ohne Lieferungen an fremde gewerbliche Mostereien in Zisternen, ohne Export, ohne Verkauf im Auftrag von Dritten</t>
  </si>
  <si>
    <t>gem. Form. 22.1 AS/OS (NUR LA)</t>
  </si>
  <si>
    <t>gem. Form. 22.2 BS (NUR LA)</t>
  </si>
  <si>
    <t>gem. Form. 22.3 SüM (NUR LA)</t>
  </si>
  <si>
    <t>gem. Form. 23 Kernobstsaft (NUR LA)</t>
  </si>
  <si>
    <t>gem. Form. 22.1 AS/OS (OHNE LA)</t>
  </si>
  <si>
    <t>gem. Form. 22.2 BS (OHNE LA)</t>
  </si>
  <si>
    <t>gem. Form. 22.3 SüM (OHNE LA)</t>
  </si>
  <si>
    <t>gem. Form. 23 Kernobstsaft (OHNE LA)</t>
  </si>
  <si>
    <t>gem. Form. 21 Kernobstsaft (OHNE LA)</t>
  </si>
  <si>
    <t>ohne abgefüllte Säfte fremder gewerblicher Mostereien und ohne Lohnverarbeitung für Dritte</t>
  </si>
  <si>
    <t>Total (Übertrag auf Vorseite, Form Konzentrat 30 (ohne LA), Code 303)</t>
  </si>
  <si>
    <t>- mit Beiträgen (Übertrag auf Vorseite, Form Konzentrat 30 (ohne LA), Code 308)</t>
  </si>
  <si>
    <t xml:space="preserve">- ohne Beiträge (Übertrag auf Vorseite, Form Konzentrat 30 (ohne LA), Code 309) </t>
  </si>
  <si>
    <t>- Mostereien ohne Konzentrieranlage (Übertrag auf Vorseite, Form Konzentrat 30 (ohne LA), Code 311)</t>
  </si>
  <si>
    <t>- Mostereien mit Konzentrieranlage (Übertrag auf Vorseite, Form Konzentrat 30 (ohne LA), Code 312)</t>
  </si>
  <si>
    <t>- Brennereien (Übertrag auf Vorseite, Form Konzentrat 30 (ohne LA), Code 315)</t>
  </si>
  <si>
    <t>- mit Beiträgen (Übertrag auf Vorseite, Form Konzentrat 30 (nur LA), Code 308)</t>
  </si>
  <si>
    <t xml:space="preserve">- ohne Beiträge (Übertrag auf Vorseite, Form Konzentrat 30 (nur LA), Code 309) </t>
  </si>
  <si>
    <t>- Mostereien ohne Konzentrieranlage (Übertrag auf Vorseite, Form Konzentrat 30 (nur LA), Code 311)</t>
  </si>
  <si>
    <t>- Mostereien mit Konzentrieranlage (Übertrag auf Vorseite, Form Konzentrat 30 (nur LA), Code 312)</t>
  </si>
  <si>
    <t>- Brennereien (Übertrag auf Vorseite, Form Konzentrat 30 (nur LA), Code 315)</t>
  </si>
  <si>
    <r>
      <t xml:space="preserve">Meldepflicht
</t>
    </r>
    <r>
      <rPr>
        <sz val="9"/>
        <color rgb="FFFF0000"/>
        <rFont val="Arial"/>
        <family val="2"/>
      </rPr>
      <t>Gemäss Art. 8 der Obstverordnung kann das BLW betriebsspezifische Daten erheben und auswerten. Hierzu gehört die Erhebung der Kernobstbuchhaltung bei gewerblichen Mostereien. Das Einreichen der Kernobstbuchhaltung ist obligatorisch. Bei Nichteinreichen können Verwaltungsmassnahmen ergriffen werden (Art. 169 des Landwirtschaftsgesetzes vom 29. April 1998 (LwG; SR 910.1)).</t>
    </r>
  </si>
  <si>
    <t>Verkauf im Auftrag von Dritten, ohne Lieferungen an fremde gewerbliche Mostereien in Zisternen, ohne Export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</si>
</sst>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 ###\ ##0\ \ "/>
    <numFmt numFmtId="166" formatCode="0.00\ \ "/>
    <numFmt numFmtId="167" formatCode="#\ ###\ ##0"/>
    <numFmt numFmtId="168" formatCode="0#"/>
    <numFmt numFmtId="169" formatCode="#,###,###"/>
  </numFmts>
  <fonts count="58" x14ac:knownFonts="1">
    <font>
      <sz val="10"/>
      <name val="Arial"/>
    </font>
    <font>
      <sz val="8"/>
      <name val="Arial"/>
      <family val="2"/>
    </font>
    <font>
      <sz val="8"/>
      <name val="Arial"/>
      <family val="2"/>
    </font>
    <font>
      <b/>
      <sz val="11"/>
      <name val="Arial"/>
      <family val="2"/>
    </font>
    <font>
      <b/>
      <sz val="8"/>
      <name val="Arial"/>
      <family val="2"/>
    </font>
    <font>
      <b/>
      <sz val="7"/>
      <name val="Arial"/>
      <family val="2"/>
    </font>
    <font>
      <b/>
      <sz val="7"/>
      <color indexed="8"/>
      <name val="Arial"/>
      <family val="2"/>
    </font>
    <font>
      <sz val="7"/>
      <color indexed="8"/>
      <name val="Arial"/>
      <family val="2"/>
    </font>
    <font>
      <sz val="7"/>
      <name val="Arial"/>
      <family val="2"/>
    </font>
    <font>
      <b/>
      <sz val="6"/>
      <name val="Arial"/>
      <family val="2"/>
    </font>
    <font>
      <sz val="8"/>
      <color indexed="12"/>
      <name val="Arial"/>
      <family val="2"/>
    </font>
    <font>
      <sz val="8"/>
      <color indexed="8"/>
      <name val="Arial"/>
      <family val="2"/>
    </font>
    <font>
      <sz val="8"/>
      <color indexed="14"/>
      <name val="Arial"/>
      <family val="2"/>
    </font>
    <font>
      <b/>
      <sz val="7"/>
      <color indexed="12"/>
      <name val="Arial"/>
      <family val="2"/>
    </font>
    <font>
      <b/>
      <sz val="7"/>
      <color indexed="14"/>
      <name val="Arial"/>
      <family val="2"/>
    </font>
    <font>
      <b/>
      <sz val="7"/>
      <color indexed="8"/>
      <name val="Wingdings"/>
      <charset val="2"/>
    </font>
    <font>
      <b/>
      <sz val="8"/>
      <color indexed="14"/>
      <name val="Arial"/>
      <family val="2"/>
    </font>
    <font>
      <b/>
      <sz val="7"/>
      <name val="Wingdings"/>
      <charset val="2"/>
    </font>
    <font>
      <b/>
      <sz val="8"/>
      <color indexed="8"/>
      <name val="Arial"/>
      <family val="2"/>
    </font>
    <font>
      <b/>
      <sz val="6"/>
      <color indexed="8"/>
      <name val="Arial"/>
      <family val="2"/>
    </font>
    <font>
      <sz val="9"/>
      <name val="Arial"/>
      <family val="2"/>
    </font>
    <font>
      <sz val="9"/>
      <color indexed="14"/>
      <name val="Arial"/>
      <family val="2"/>
    </font>
    <font>
      <b/>
      <sz val="10"/>
      <name val="Arial"/>
      <family val="2"/>
    </font>
    <font>
      <sz val="7"/>
      <name val="Wingdings"/>
      <charset val="2"/>
    </font>
    <font>
      <sz val="8"/>
      <color indexed="57"/>
      <name val="Arial"/>
      <family val="2"/>
    </font>
    <font>
      <b/>
      <sz val="8"/>
      <color indexed="57"/>
      <name val="Arial"/>
      <family val="2"/>
    </font>
    <font>
      <b/>
      <vertAlign val="superscript"/>
      <sz val="7"/>
      <name val="Arial"/>
      <family val="2"/>
    </font>
    <font>
      <b/>
      <vertAlign val="superscript"/>
      <sz val="8"/>
      <name val="Arial"/>
      <family val="2"/>
    </font>
    <font>
      <b/>
      <i/>
      <sz val="8"/>
      <name val="Arial"/>
      <family val="2"/>
    </font>
    <font>
      <sz val="9"/>
      <color indexed="12"/>
      <name val="Arial"/>
      <family val="2"/>
    </font>
    <font>
      <b/>
      <sz val="7"/>
      <color indexed="9"/>
      <name val="Arial"/>
      <family val="2"/>
    </font>
    <font>
      <sz val="7"/>
      <color indexed="12"/>
      <name val="Arial"/>
      <family val="2"/>
    </font>
    <font>
      <sz val="6"/>
      <name val="Arial"/>
      <family val="2"/>
    </font>
    <font>
      <b/>
      <sz val="7"/>
      <color indexed="57"/>
      <name val="Arial"/>
      <family val="2"/>
    </font>
    <font>
      <sz val="10"/>
      <name val="Arial"/>
      <family val="2"/>
    </font>
    <font>
      <b/>
      <sz val="10"/>
      <color indexed="8"/>
      <name val="Arial"/>
      <family val="2"/>
    </font>
    <font>
      <sz val="10"/>
      <color indexed="8"/>
      <name val="Arial"/>
      <family val="2"/>
    </font>
    <font>
      <b/>
      <sz val="14"/>
      <name val="Arial"/>
      <family val="2"/>
    </font>
    <font>
      <sz val="14"/>
      <name val="Arial"/>
      <family val="2"/>
    </font>
    <font>
      <sz val="14"/>
      <color indexed="8"/>
      <name val="Arial"/>
      <family val="2"/>
    </font>
    <font>
      <b/>
      <sz val="12"/>
      <name val="Arial"/>
      <family val="2"/>
    </font>
    <font>
      <sz val="10"/>
      <color indexed="12"/>
      <name val="Arial"/>
      <family val="2"/>
    </font>
    <font>
      <b/>
      <sz val="10"/>
      <color indexed="14"/>
      <name val="Arial"/>
      <family val="2"/>
    </font>
    <font>
      <b/>
      <sz val="9"/>
      <name val="Arial"/>
      <family val="2"/>
    </font>
    <font>
      <b/>
      <strike/>
      <sz val="7"/>
      <color rgb="FFFF0000"/>
      <name val="Arial"/>
      <family val="2"/>
    </font>
    <font>
      <strike/>
      <sz val="8"/>
      <color rgb="FFFF0000"/>
      <name val="Arial"/>
      <family val="2"/>
    </font>
    <font>
      <b/>
      <strike/>
      <sz val="8"/>
      <color rgb="FFFF0000"/>
      <name val="Arial"/>
      <family val="2"/>
    </font>
    <font>
      <b/>
      <sz val="10"/>
      <color rgb="FF7030A0"/>
      <name val="Arial"/>
      <family val="2"/>
    </font>
    <font>
      <b/>
      <strike/>
      <sz val="7"/>
      <color rgb="FFC00000"/>
      <name val="Arial"/>
      <family val="2"/>
    </font>
    <font>
      <strike/>
      <sz val="7"/>
      <color rgb="FFC00000"/>
      <name val="Arial"/>
      <family val="2"/>
    </font>
    <font>
      <strike/>
      <sz val="8"/>
      <color rgb="FFC00000"/>
      <name val="Arial"/>
      <family val="2"/>
    </font>
    <font>
      <b/>
      <u/>
      <sz val="8"/>
      <name val="Arial"/>
      <family val="2"/>
    </font>
    <font>
      <u/>
      <sz val="10"/>
      <name val="Arial"/>
      <family val="2"/>
    </font>
    <font>
      <b/>
      <u/>
      <sz val="9"/>
      <name val="Arial"/>
      <family val="2"/>
    </font>
    <font>
      <sz val="8"/>
      <color rgb="FFFF00FF"/>
      <name val="Arial"/>
      <family val="2"/>
    </font>
    <font>
      <sz val="9"/>
      <color rgb="FFFF00FF"/>
      <name val="Arial"/>
      <family val="2"/>
    </font>
    <font>
      <b/>
      <sz val="9"/>
      <color rgb="FFFF0000"/>
      <name val="Arial"/>
      <family val="2"/>
    </font>
    <font>
      <sz val="9"/>
      <color rgb="FFFF0000"/>
      <name val="Arial"/>
      <family val="2"/>
    </font>
  </fonts>
  <fills count="4">
    <fill>
      <patternFill patternType="none"/>
    </fill>
    <fill>
      <patternFill patternType="gray125"/>
    </fill>
    <fill>
      <patternFill patternType="solid">
        <fgColor indexed="43"/>
        <bgColor indexed="64"/>
      </patternFill>
    </fill>
    <fill>
      <patternFill patternType="solid">
        <fgColor rgb="FFFFFFCC"/>
        <bgColor indexed="64"/>
      </patternFill>
    </fill>
  </fills>
  <borders count="16">
    <border>
      <left/>
      <right/>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679">
    <xf numFmtId="0" fontId="0" fillId="0" borderId="0" xfId="0"/>
    <xf numFmtId="0" fontId="2" fillId="0" borderId="0" xfId="0" applyFont="1"/>
    <xf numFmtId="49" fontId="2" fillId="0" borderId="0" xfId="0" applyNumberFormat="1" applyFont="1" applyAlignment="1">
      <alignment horizontal="right"/>
    </xf>
    <xf numFmtId="4" fontId="2" fillId="0" borderId="0" xfId="0" applyNumberFormat="1" applyFont="1" applyAlignment="1">
      <alignment horizontal="left"/>
    </xf>
    <xf numFmtId="3" fontId="2" fillId="0" borderId="0" xfId="0" applyNumberFormat="1" applyFont="1" applyAlignment="1">
      <alignment horizontal="left"/>
    </xf>
    <xf numFmtId="4" fontId="2" fillId="0" borderId="0" xfId="0" applyNumberFormat="1" applyFont="1" applyAlignment="1">
      <alignment horizontal="right"/>
    </xf>
    <xf numFmtId="3" fontId="2" fillId="0" borderId="0" xfId="0" applyNumberFormat="1" applyFont="1" applyAlignment="1">
      <alignment horizontal="right"/>
    </xf>
    <xf numFmtId="4" fontId="3" fillId="0" borderId="0" xfId="0" applyNumberFormat="1" applyFont="1" applyAlignment="1">
      <alignment horizontal="left"/>
    </xf>
    <xf numFmtId="0" fontId="2" fillId="0" borderId="0" xfId="0" applyFont="1" applyAlignment="1">
      <alignment horizontal="left"/>
    </xf>
    <xf numFmtId="4" fontId="4" fillId="0" borderId="0" xfId="0" applyNumberFormat="1" applyFont="1" applyAlignment="1">
      <alignment horizontal="left"/>
    </xf>
    <xf numFmtId="0" fontId="4" fillId="0" borderId="0" xfId="0" applyFont="1"/>
    <xf numFmtId="0" fontId="6" fillId="0" borderId="0" xfId="1" applyFont="1" applyAlignment="1">
      <alignment horizontal="left"/>
    </xf>
    <xf numFmtId="49" fontId="7" fillId="0" borderId="0" xfId="1" applyNumberFormat="1" applyFont="1" applyAlignment="1">
      <alignment horizontal="right"/>
    </xf>
    <xf numFmtId="165" fontId="8" fillId="0" borderId="1" xfId="0" applyNumberFormat="1" applyFont="1" applyBorder="1" applyAlignment="1">
      <alignment horizontal="left"/>
    </xf>
    <xf numFmtId="3" fontId="5" fillId="0" borderId="1" xfId="0" applyNumberFormat="1" applyFont="1" applyBorder="1" applyAlignment="1">
      <alignment horizontal="left"/>
    </xf>
    <xf numFmtId="165" fontId="2" fillId="0" borderId="1" xfId="0" applyNumberFormat="1" applyFont="1" applyBorder="1" applyAlignment="1">
      <alignment horizontal="left"/>
    </xf>
    <xf numFmtId="165" fontId="2" fillId="0" borderId="2" xfId="0" applyNumberFormat="1" applyFont="1" applyBorder="1" applyAlignment="1">
      <alignment horizontal="left"/>
    </xf>
    <xf numFmtId="165" fontId="2" fillId="0" borderId="1" xfId="0" applyNumberFormat="1" applyFont="1" applyBorder="1"/>
    <xf numFmtId="165" fontId="2" fillId="0" borderId="2" xfId="0" applyNumberFormat="1" applyFont="1" applyBorder="1"/>
    <xf numFmtId="165" fontId="10" fillId="0" borderId="2" xfId="1" applyNumberFormat="1" applyFont="1" applyBorder="1" applyAlignment="1">
      <alignment horizontal="right"/>
    </xf>
    <xf numFmtId="165" fontId="11" fillId="0" borderId="1" xfId="1" applyNumberFormat="1" applyFont="1" applyBorder="1" applyAlignment="1">
      <alignment horizontal="right"/>
    </xf>
    <xf numFmtId="165" fontId="2" fillId="0" borderId="1" xfId="0" applyNumberFormat="1" applyFont="1" applyBorder="1" applyAlignment="1">
      <alignment horizontal="right"/>
    </xf>
    <xf numFmtId="165" fontId="10" fillId="0" borderId="1" xfId="1" applyNumberFormat="1" applyFont="1" applyBorder="1" applyAlignment="1">
      <alignment horizontal="right"/>
    </xf>
    <xf numFmtId="165" fontId="10" fillId="0" borderId="3" xfId="1" applyNumberFormat="1" applyFont="1" applyBorder="1" applyAlignment="1">
      <alignment horizontal="right"/>
    </xf>
    <xf numFmtId="165" fontId="12" fillId="0" borderId="1" xfId="1" applyNumberFormat="1" applyFont="1" applyBorder="1" applyAlignment="1">
      <alignment horizontal="right"/>
    </xf>
    <xf numFmtId="165" fontId="10" fillId="0" borderId="1" xfId="0" applyNumberFormat="1" applyFont="1" applyBorder="1"/>
    <xf numFmtId="165" fontId="11" fillId="0" borderId="3" xfId="1" applyNumberFormat="1" applyFont="1" applyBorder="1" applyAlignment="1">
      <alignment horizontal="right"/>
    </xf>
    <xf numFmtId="165" fontId="11" fillId="0" borderId="2" xfId="1" applyNumberFormat="1" applyFont="1" applyBorder="1"/>
    <xf numFmtId="165" fontId="11" fillId="0" borderId="3" xfId="1" applyNumberFormat="1" applyFont="1" applyBorder="1"/>
    <xf numFmtId="0" fontId="2" fillId="0" borderId="3" xfId="0" applyFont="1" applyBorder="1"/>
    <xf numFmtId="0" fontId="2" fillId="0" borderId="4" xfId="0" applyFont="1" applyBorder="1"/>
    <xf numFmtId="0" fontId="5" fillId="0" borderId="0" xfId="1" applyFont="1" applyAlignment="1">
      <alignment horizontal="left"/>
    </xf>
    <xf numFmtId="0" fontId="8" fillId="0" borderId="0" xfId="0" applyFont="1"/>
    <xf numFmtId="49" fontId="2" fillId="0" borderId="0" xfId="0" applyNumberFormat="1" applyFont="1" applyAlignment="1">
      <alignment horizontal="left"/>
    </xf>
    <xf numFmtId="165" fontId="2" fillId="0" borderId="0" xfId="1" applyNumberFormat="1" applyFont="1" applyAlignment="1">
      <alignment horizontal="left"/>
    </xf>
    <xf numFmtId="3" fontId="4" fillId="0" borderId="0" xfId="1" applyNumberFormat="1" applyFont="1" applyAlignment="1">
      <alignment horizontal="left"/>
    </xf>
    <xf numFmtId="165" fontId="11" fillId="0" borderId="0" xfId="1" applyNumberFormat="1" applyFont="1"/>
    <xf numFmtId="0" fontId="5" fillId="0" borderId="0" xfId="1" quotePrefix="1" applyFont="1" applyAlignment="1">
      <alignment horizontal="left"/>
    </xf>
    <xf numFmtId="167" fontId="12" fillId="0" borderId="0" xfId="1" applyNumberFormat="1" applyFont="1"/>
    <xf numFmtId="164" fontId="2" fillId="0" borderId="0" xfId="0" applyNumberFormat="1" applyFont="1" applyAlignment="1">
      <alignment horizontal="right"/>
    </xf>
    <xf numFmtId="0" fontId="5" fillId="0" borderId="2" xfId="0" applyFont="1" applyBorder="1"/>
    <xf numFmtId="165" fontId="6" fillId="0" borderId="0" xfId="1" applyNumberFormat="1" applyFont="1" applyAlignment="1">
      <alignment horizontal="left"/>
    </xf>
    <xf numFmtId="0" fontId="9" fillId="0" borderId="5" xfId="0" applyFont="1" applyBorder="1"/>
    <xf numFmtId="0" fontId="9" fillId="0" borderId="6" xfId="0" applyFont="1" applyBorder="1"/>
    <xf numFmtId="0" fontId="9" fillId="0" borderId="1" xfId="0" applyFont="1" applyBorder="1"/>
    <xf numFmtId="165" fontId="11" fillId="0" borderId="7" xfId="1" applyNumberFormat="1" applyFont="1" applyBorder="1" applyAlignment="1">
      <alignment horizontal="right"/>
    </xf>
    <xf numFmtId="165" fontId="10" fillId="0" borderId="7" xfId="0" applyNumberFormat="1" applyFont="1" applyBorder="1" applyAlignment="1">
      <alignment horizontal="right"/>
    </xf>
    <xf numFmtId="165" fontId="10" fillId="0" borderId="7" xfId="1" applyNumberFormat="1" applyFont="1" applyBorder="1" applyAlignment="1">
      <alignment horizontal="right"/>
    </xf>
    <xf numFmtId="165" fontId="2" fillId="0" borderId="7" xfId="0" applyNumberFormat="1" applyFont="1" applyBorder="1"/>
    <xf numFmtId="165" fontId="11" fillId="0" borderId="7" xfId="1" applyNumberFormat="1" applyFont="1" applyBorder="1" applyAlignment="1">
      <alignment horizontal="left"/>
    </xf>
    <xf numFmtId="0" fontId="2" fillId="0" borderId="1" xfId="0" applyFont="1" applyBorder="1"/>
    <xf numFmtId="0" fontId="2" fillId="0" borderId="7" xfId="0" applyFont="1" applyBorder="1"/>
    <xf numFmtId="0" fontId="2" fillId="0" borderId="8" xfId="0" applyFont="1" applyBorder="1"/>
    <xf numFmtId="165" fontId="12" fillId="0" borderId="7" xfId="1" applyNumberFormat="1" applyFont="1" applyBorder="1" applyAlignment="1">
      <alignment horizontal="right"/>
    </xf>
    <xf numFmtId="0" fontId="10" fillId="0" borderId="1" xfId="0" applyFont="1" applyBorder="1"/>
    <xf numFmtId="165" fontId="11" fillId="0" borderId="8" xfId="1" applyNumberFormat="1" applyFont="1" applyBorder="1" applyAlignment="1">
      <alignment horizontal="right"/>
    </xf>
    <xf numFmtId="165" fontId="11" fillId="0" borderId="1" xfId="1" applyNumberFormat="1" applyFont="1" applyBorder="1"/>
    <xf numFmtId="165" fontId="11" fillId="0" borderId="7" xfId="1" applyNumberFormat="1" applyFont="1" applyBorder="1"/>
    <xf numFmtId="165" fontId="10" fillId="0" borderId="8" xfId="1" applyNumberFormat="1" applyFont="1" applyBorder="1" applyAlignment="1">
      <alignment horizontal="right"/>
    </xf>
    <xf numFmtId="165" fontId="5" fillId="0" borderId="4" xfId="0" applyNumberFormat="1" applyFont="1" applyBorder="1" applyAlignment="1">
      <alignment horizontal="left"/>
    </xf>
    <xf numFmtId="165" fontId="5" fillId="0" borderId="0" xfId="0" applyNumberFormat="1" applyFont="1" applyAlignment="1">
      <alignment horizontal="left"/>
    </xf>
    <xf numFmtId="165" fontId="2" fillId="0" borderId="0" xfId="0" applyNumberFormat="1" applyFont="1"/>
    <xf numFmtId="167" fontId="10" fillId="0" borderId="1" xfId="0" applyNumberFormat="1" applyFont="1" applyBorder="1" applyAlignment="1">
      <alignment horizontal="right"/>
    </xf>
    <xf numFmtId="167" fontId="10" fillId="0" borderId="1" xfId="1" applyNumberFormat="1" applyFont="1" applyBorder="1" applyAlignment="1">
      <alignment horizontal="right"/>
    </xf>
    <xf numFmtId="167" fontId="11" fillId="0" borderId="2" xfId="1" applyNumberFormat="1" applyFont="1" applyBorder="1" applyAlignment="1">
      <alignment horizontal="right"/>
    </xf>
    <xf numFmtId="167" fontId="11" fillId="0" borderId="1" xfId="1" applyNumberFormat="1" applyFont="1" applyBorder="1" applyAlignment="1">
      <alignment horizontal="right"/>
    </xf>
    <xf numFmtId="167" fontId="2" fillId="0" borderId="0" xfId="0" applyNumberFormat="1" applyFont="1"/>
    <xf numFmtId="167" fontId="2" fillId="0" borderId="2" xfId="0" applyNumberFormat="1" applyFont="1" applyBorder="1" applyAlignment="1">
      <alignment horizontal="right"/>
    </xf>
    <xf numFmtId="167" fontId="2" fillId="0" borderId="1" xfId="0" applyNumberFormat="1" applyFont="1" applyBorder="1" applyAlignment="1">
      <alignment horizontal="right"/>
    </xf>
    <xf numFmtId="167" fontId="2" fillId="0" borderId="0" xfId="0" applyNumberFormat="1" applyFont="1" applyAlignment="1">
      <alignment horizontal="right"/>
    </xf>
    <xf numFmtId="167" fontId="2" fillId="0" borderId="1" xfId="0" applyNumberFormat="1" applyFont="1" applyBorder="1"/>
    <xf numFmtId="167" fontId="10" fillId="0" borderId="1" xfId="0" applyNumberFormat="1" applyFont="1" applyBorder="1"/>
    <xf numFmtId="167" fontId="10" fillId="0" borderId="9" xfId="1" applyNumberFormat="1" applyFont="1" applyBorder="1" applyAlignment="1">
      <alignment horizontal="right"/>
    </xf>
    <xf numFmtId="167" fontId="10" fillId="0" borderId="10" xfId="1" applyNumberFormat="1" applyFont="1" applyBorder="1" applyAlignment="1">
      <alignment horizontal="right"/>
    </xf>
    <xf numFmtId="167" fontId="2" fillId="0" borderId="2" xfId="1" applyNumberFormat="1" applyFont="1" applyBorder="1" applyAlignment="1">
      <alignment horizontal="right"/>
    </xf>
    <xf numFmtId="167" fontId="12" fillId="0" borderId="1" xfId="1" applyNumberFormat="1" applyFont="1" applyBorder="1" applyAlignment="1">
      <alignment horizontal="right"/>
    </xf>
    <xf numFmtId="167" fontId="2" fillId="0" borderId="0" xfId="1" applyNumberFormat="1" applyFont="1" applyAlignment="1">
      <alignment horizontal="right"/>
    </xf>
    <xf numFmtId="167" fontId="10" fillId="0" borderId="2" xfId="1" applyNumberFormat="1" applyFont="1" applyBorder="1" applyAlignment="1">
      <alignment horizontal="right"/>
    </xf>
    <xf numFmtId="167" fontId="10" fillId="0" borderId="0" xfId="0" applyNumberFormat="1" applyFont="1" applyAlignment="1">
      <alignment horizontal="right"/>
    </xf>
    <xf numFmtId="167" fontId="10" fillId="0" borderId="0" xfId="0" applyNumberFormat="1" applyFont="1"/>
    <xf numFmtId="167" fontId="2" fillId="0" borderId="2" xfId="0" applyNumberFormat="1" applyFont="1" applyBorder="1"/>
    <xf numFmtId="167" fontId="11" fillId="0" borderId="2" xfId="1" applyNumberFormat="1" applyFont="1" applyBorder="1"/>
    <xf numFmtId="167" fontId="11" fillId="0" borderId="9" xfId="1" applyNumberFormat="1" applyFont="1" applyBorder="1"/>
    <xf numFmtId="167" fontId="10" fillId="0" borderId="3" xfId="1" applyNumberFormat="1" applyFont="1" applyBorder="1"/>
    <xf numFmtId="167" fontId="2" fillId="0" borderId="9" xfId="0" applyNumberFormat="1" applyFont="1" applyBorder="1"/>
    <xf numFmtId="167" fontId="2" fillId="0" borderId="10" xfId="0" applyNumberFormat="1" applyFont="1" applyBorder="1"/>
    <xf numFmtId="167" fontId="11" fillId="0" borderId="0" xfId="1" applyNumberFormat="1" applyFont="1"/>
    <xf numFmtId="167" fontId="11" fillId="0" borderId="4" xfId="1" applyNumberFormat="1" applyFont="1" applyBorder="1"/>
    <xf numFmtId="167" fontId="2" fillId="0" borderId="4" xfId="0" applyNumberFormat="1" applyFont="1" applyBorder="1"/>
    <xf numFmtId="167" fontId="11" fillId="0" borderId="10" xfId="1" applyNumberFormat="1" applyFont="1" applyBorder="1"/>
    <xf numFmtId="167" fontId="2" fillId="0" borderId="3" xfId="0" applyNumberFormat="1" applyFont="1" applyBorder="1"/>
    <xf numFmtId="167" fontId="10" fillId="0" borderId="2" xfId="0" applyNumberFormat="1" applyFont="1" applyBorder="1" applyAlignment="1">
      <alignment horizontal="right"/>
    </xf>
    <xf numFmtId="167" fontId="11" fillId="0" borderId="2" xfId="1" applyNumberFormat="1" applyFont="1" applyBorder="1" applyAlignment="1">
      <alignment horizontal="left"/>
    </xf>
    <xf numFmtId="167" fontId="11" fillId="0" borderId="1" xfId="1" applyNumberFormat="1" applyFont="1" applyBorder="1" applyAlignment="1">
      <alignment horizontal="left"/>
    </xf>
    <xf numFmtId="167" fontId="10" fillId="0" borderId="2" xfId="0" applyNumberFormat="1" applyFont="1" applyBorder="1"/>
    <xf numFmtId="167" fontId="10" fillId="0" borderId="1" xfId="1" quotePrefix="1" applyNumberFormat="1" applyFont="1" applyBorder="1" applyAlignment="1">
      <alignment horizontal="right"/>
    </xf>
    <xf numFmtId="167" fontId="12" fillId="0" borderId="0" xfId="0" applyNumberFormat="1" applyFont="1"/>
    <xf numFmtId="167" fontId="10" fillId="0" borderId="10" xfId="0" applyNumberFormat="1" applyFont="1" applyBorder="1"/>
    <xf numFmtId="167" fontId="10" fillId="0" borderId="3" xfId="0" applyNumberFormat="1" applyFont="1" applyBorder="1"/>
    <xf numFmtId="167" fontId="10" fillId="0" borderId="4" xfId="0" applyNumberFormat="1" applyFont="1" applyBorder="1"/>
    <xf numFmtId="167" fontId="10" fillId="0" borderId="5" xfId="0" applyNumberFormat="1" applyFont="1" applyBorder="1"/>
    <xf numFmtId="168" fontId="9" fillId="0" borderId="5" xfId="0" applyNumberFormat="1" applyFont="1" applyBorder="1"/>
    <xf numFmtId="169" fontId="10" fillId="0" borderId="8" xfId="0" applyNumberFormat="1" applyFont="1" applyBorder="1" applyAlignment="1">
      <alignment horizontal="right"/>
    </xf>
    <xf numFmtId="0" fontId="5" fillId="0" borderId="3" xfId="1" applyFont="1" applyBorder="1" applyAlignment="1">
      <alignment horizontal="left"/>
    </xf>
    <xf numFmtId="169" fontId="10" fillId="0" borderId="0" xfId="0" applyNumberFormat="1" applyFont="1" applyAlignment="1">
      <alignment horizontal="right"/>
    </xf>
    <xf numFmtId="0" fontId="6" fillId="0" borderId="11" xfId="1" applyFont="1" applyBorder="1" applyAlignment="1">
      <alignment horizontal="left"/>
    </xf>
    <xf numFmtId="165" fontId="11" fillId="0" borderId="8" xfId="1" applyNumberFormat="1" applyFont="1" applyBorder="1"/>
    <xf numFmtId="0" fontId="6" fillId="0" borderId="0" xfId="1" quotePrefix="1" applyFont="1" applyAlignment="1">
      <alignment horizontal="left"/>
    </xf>
    <xf numFmtId="165" fontId="2" fillId="0" borderId="7" xfId="0" applyNumberFormat="1" applyFont="1" applyBorder="1" applyAlignment="1">
      <alignment horizontal="left"/>
    </xf>
    <xf numFmtId="165" fontId="2" fillId="0" borderId="7" xfId="0" applyNumberFormat="1" applyFont="1" applyBorder="1" applyAlignment="1">
      <alignment horizontal="right"/>
    </xf>
    <xf numFmtId="165" fontId="8" fillId="0" borderId="1" xfId="1" applyNumberFormat="1" applyFont="1" applyBorder="1" applyAlignment="1">
      <alignment horizontal="left"/>
    </xf>
    <xf numFmtId="3" fontId="5" fillId="0" borderId="1" xfId="1" applyNumberFormat="1" applyFont="1" applyBorder="1" applyAlignment="1">
      <alignment horizontal="left"/>
    </xf>
    <xf numFmtId="0" fontId="5" fillId="0" borderId="1" xfId="0" applyFont="1" applyBorder="1" applyAlignment="1">
      <alignment horizontal="left"/>
    </xf>
    <xf numFmtId="3" fontId="5" fillId="0" borderId="1" xfId="1" quotePrefix="1" applyNumberFormat="1" applyFont="1" applyBorder="1" applyAlignment="1">
      <alignment horizontal="left"/>
    </xf>
    <xf numFmtId="3" fontId="8" fillId="0" borderId="1" xfId="1" applyNumberFormat="1" applyFont="1" applyBorder="1" applyAlignment="1">
      <alignment horizontal="left"/>
    </xf>
    <xf numFmtId="0" fontId="16" fillId="0" borderId="1" xfId="1" applyFont="1" applyBorder="1" applyAlignment="1">
      <alignment horizontal="left"/>
    </xf>
    <xf numFmtId="165" fontId="8" fillId="0" borderId="3" xfId="1" applyNumberFormat="1" applyFont="1" applyBorder="1" applyAlignment="1">
      <alignment horizontal="left"/>
    </xf>
    <xf numFmtId="3" fontId="5" fillId="0" borderId="3" xfId="1" applyNumberFormat="1" applyFont="1" applyBorder="1" applyAlignment="1">
      <alignment horizontal="left"/>
    </xf>
    <xf numFmtId="165" fontId="12" fillId="0" borderId="3" xfId="1" applyNumberFormat="1" applyFont="1" applyBorder="1"/>
    <xf numFmtId="165" fontId="7" fillId="0" borderId="3" xfId="1" applyNumberFormat="1" applyFont="1" applyBorder="1" applyAlignment="1">
      <alignment horizontal="left"/>
    </xf>
    <xf numFmtId="0" fontId="5" fillId="0" borderId="2" xfId="1" applyFont="1" applyBorder="1" applyAlignment="1">
      <alignment horizontal="left"/>
    </xf>
    <xf numFmtId="0" fontId="6" fillId="0" borderId="2" xfId="1" applyFont="1" applyBorder="1" applyAlignment="1">
      <alignment horizontal="left"/>
    </xf>
    <xf numFmtId="0" fontId="6" fillId="0" borderId="1" xfId="1" applyFont="1" applyBorder="1" applyAlignment="1">
      <alignment horizontal="left"/>
    </xf>
    <xf numFmtId="0" fontId="6" fillId="0" borderId="2" xfId="1" quotePrefix="1" applyFont="1" applyBorder="1" applyAlignment="1">
      <alignment horizontal="left"/>
    </xf>
    <xf numFmtId="0" fontId="8" fillId="0" borderId="10" xfId="0" applyFont="1" applyBorder="1"/>
    <xf numFmtId="49" fontId="8" fillId="0" borderId="10" xfId="0" applyNumberFormat="1" applyFont="1" applyBorder="1" applyAlignment="1">
      <alignment horizontal="right"/>
    </xf>
    <xf numFmtId="0" fontId="5" fillId="0" borderId="11" xfId="0" applyFont="1" applyBorder="1"/>
    <xf numFmtId="0" fontId="5" fillId="0" borderId="4" xfId="0" applyFont="1" applyBorder="1"/>
    <xf numFmtId="0" fontId="8" fillId="0" borderId="4" xfId="0" applyFont="1" applyBorder="1"/>
    <xf numFmtId="0" fontId="6" fillId="0" borderId="4" xfId="1" applyFont="1" applyBorder="1" applyAlignment="1">
      <alignment horizontal="left"/>
    </xf>
    <xf numFmtId="49" fontId="7" fillId="0" borderId="4" xfId="1" applyNumberFormat="1" applyFont="1" applyBorder="1" applyAlignment="1">
      <alignment horizontal="right" wrapText="1"/>
    </xf>
    <xf numFmtId="165" fontId="8" fillId="0" borderId="4" xfId="0" applyNumberFormat="1" applyFont="1" applyBorder="1" applyAlignment="1">
      <alignment horizontal="left"/>
    </xf>
    <xf numFmtId="3" fontId="5" fillId="0" borderId="5" xfId="0" applyNumberFormat="1" applyFont="1" applyBorder="1" applyAlignment="1">
      <alignment horizontal="left"/>
    </xf>
    <xf numFmtId="165" fontId="5" fillId="0" borderId="6" xfId="0" applyNumberFormat="1" applyFont="1" applyBorder="1" applyAlignment="1">
      <alignment horizontal="left"/>
    </xf>
    <xf numFmtId="165" fontId="5" fillId="0" borderId="12" xfId="0" applyNumberFormat="1" applyFont="1" applyBorder="1" applyAlignment="1">
      <alignment horizontal="left"/>
    </xf>
    <xf numFmtId="165" fontId="6" fillId="0" borderId="13" xfId="0" applyNumberFormat="1" applyFont="1" applyBorder="1"/>
    <xf numFmtId="165" fontId="6" fillId="0" borderId="12" xfId="0" applyNumberFormat="1" applyFont="1" applyBorder="1"/>
    <xf numFmtId="0" fontId="5" fillId="0" borderId="12" xfId="0" applyFont="1" applyBorder="1"/>
    <xf numFmtId="0" fontId="5" fillId="0" borderId="13" xfId="0" applyFont="1" applyBorder="1"/>
    <xf numFmtId="0" fontId="5" fillId="0" borderId="0" xfId="0" applyFont="1"/>
    <xf numFmtId="49" fontId="7" fillId="0" borderId="0" xfId="1" applyNumberFormat="1" applyFont="1" applyAlignment="1">
      <alignment horizontal="right" wrapText="1"/>
    </xf>
    <xf numFmtId="165" fontId="8" fillId="0" borderId="0" xfId="0" applyNumberFormat="1" applyFont="1" applyAlignment="1">
      <alignment horizontal="left"/>
    </xf>
    <xf numFmtId="165" fontId="9" fillId="0" borderId="7" xfId="0" applyNumberFormat="1" applyFont="1" applyBorder="1" applyAlignment="1">
      <alignment horizontal="left"/>
    </xf>
    <xf numFmtId="165" fontId="9" fillId="0" borderId="14" xfId="0" applyNumberFormat="1" applyFont="1" applyBorder="1" applyAlignment="1">
      <alignment horizontal="left"/>
    </xf>
    <xf numFmtId="165" fontId="9" fillId="0" borderId="12" xfId="0" applyNumberFormat="1" applyFont="1" applyBorder="1" applyAlignment="1">
      <alignment horizontal="left"/>
    </xf>
    <xf numFmtId="165" fontId="9" fillId="0" borderId="13" xfId="0" applyNumberFormat="1" applyFont="1" applyBorder="1" applyAlignment="1">
      <alignment horizontal="left"/>
    </xf>
    <xf numFmtId="165" fontId="9" fillId="0" borderId="6" xfId="0" applyNumberFormat="1" applyFont="1" applyBorder="1" applyAlignment="1">
      <alignment horizontal="left"/>
    </xf>
    <xf numFmtId="165" fontId="19" fillId="0" borderId="1" xfId="0" applyNumberFormat="1" applyFont="1" applyBorder="1"/>
    <xf numFmtId="165" fontId="19" fillId="0" borderId="14" xfId="0" applyNumberFormat="1" applyFont="1" applyBorder="1"/>
    <xf numFmtId="0" fontId="9" fillId="0" borderId="12" xfId="0" applyFont="1" applyBorder="1"/>
    <xf numFmtId="0" fontId="9" fillId="0" borderId="13" xfId="0" applyFont="1" applyBorder="1"/>
    <xf numFmtId="165" fontId="19" fillId="0" borderId="6" xfId="0" applyNumberFormat="1" applyFont="1" applyBorder="1"/>
    <xf numFmtId="0" fontId="9" fillId="0" borderId="14" xfId="0" applyFont="1" applyBorder="1"/>
    <xf numFmtId="0" fontId="9" fillId="0" borderId="7" xfId="0" applyFont="1" applyBorder="1"/>
    <xf numFmtId="165" fontId="9" fillId="0" borderId="8" xfId="0" applyNumberFormat="1" applyFont="1" applyBorder="1" applyAlignment="1">
      <alignment horizontal="left"/>
    </xf>
    <xf numFmtId="165" fontId="9" fillId="0" borderId="15" xfId="0" applyNumberFormat="1" applyFont="1" applyBorder="1" applyAlignment="1">
      <alignment horizontal="left"/>
    </xf>
    <xf numFmtId="165" fontId="9" fillId="0" borderId="3" xfId="0" applyNumberFormat="1" applyFont="1" applyBorder="1" applyAlignment="1">
      <alignment horizontal="left"/>
    </xf>
    <xf numFmtId="165" fontId="19" fillId="0" borderId="8" xfId="0" applyNumberFormat="1" applyFont="1" applyBorder="1"/>
    <xf numFmtId="0" fontId="9" fillId="0" borderId="15" xfId="0" applyFont="1" applyBorder="1"/>
    <xf numFmtId="0" fontId="9" fillId="0" borderId="10" xfId="0" applyFont="1" applyBorder="1"/>
    <xf numFmtId="0" fontId="9" fillId="0" borderId="8" xfId="0" applyFont="1" applyBorder="1"/>
    <xf numFmtId="0" fontId="9" fillId="0" borderId="3" xfId="0" applyFont="1" applyBorder="1"/>
    <xf numFmtId="0" fontId="6" fillId="0" borderId="9" xfId="1" applyFont="1" applyBorder="1" applyAlignment="1">
      <alignment horizontal="left"/>
    </xf>
    <xf numFmtId="0" fontId="6" fillId="0" borderId="10" xfId="1" applyFont="1" applyBorder="1" applyAlignment="1">
      <alignment horizontal="left"/>
    </xf>
    <xf numFmtId="49" fontId="7" fillId="0" borderId="10" xfId="1" applyNumberFormat="1" applyFont="1" applyBorder="1" applyAlignment="1">
      <alignment horizontal="right"/>
    </xf>
    <xf numFmtId="165" fontId="8" fillId="0" borderId="10" xfId="0" applyNumberFormat="1" applyFont="1" applyBorder="1" applyAlignment="1">
      <alignment horizontal="left"/>
    </xf>
    <xf numFmtId="3" fontId="5" fillId="0" borderId="3" xfId="0" applyNumberFormat="1" applyFont="1" applyBorder="1" applyAlignment="1">
      <alignment horizontal="left"/>
    </xf>
    <xf numFmtId="165" fontId="9" fillId="0" borderId="10" xfId="0" applyNumberFormat="1" applyFont="1" applyBorder="1" applyAlignment="1">
      <alignment horizontal="left"/>
    </xf>
    <xf numFmtId="165" fontId="19" fillId="0" borderId="10" xfId="0" applyNumberFormat="1" applyFont="1" applyBorder="1"/>
    <xf numFmtId="165" fontId="11" fillId="0" borderId="1" xfId="1" applyNumberFormat="1" applyFont="1" applyBorder="1" applyAlignment="1">
      <alignment horizontal="left"/>
    </xf>
    <xf numFmtId="49" fontId="8" fillId="0" borderId="0" xfId="0" applyNumberFormat="1" applyFont="1" applyAlignment="1">
      <alignment horizontal="right"/>
    </xf>
    <xf numFmtId="0" fontId="5" fillId="0" borderId="9" xfId="1" applyFont="1" applyBorder="1" applyAlignment="1">
      <alignment horizontal="left"/>
    </xf>
    <xf numFmtId="0" fontId="5" fillId="0" borderId="10" xfId="1" applyFont="1" applyBorder="1" applyAlignment="1">
      <alignment horizontal="left"/>
    </xf>
    <xf numFmtId="3" fontId="5" fillId="0" borderId="0" xfId="1" applyNumberFormat="1" applyFont="1" applyAlignment="1">
      <alignment horizontal="left"/>
    </xf>
    <xf numFmtId="165" fontId="4" fillId="0" borderId="1" xfId="1" applyNumberFormat="1" applyFont="1" applyBorder="1" applyAlignment="1">
      <alignment horizontal="right"/>
    </xf>
    <xf numFmtId="0" fontId="5" fillId="0" borderId="2" xfId="1" quotePrefix="1" applyFont="1" applyBorder="1" applyAlignment="1">
      <alignment horizontal="left"/>
    </xf>
    <xf numFmtId="165" fontId="6" fillId="0" borderId="1" xfId="1" applyNumberFormat="1" applyFont="1" applyBorder="1" applyAlignment="1">
      <alignment horizontal="left"/>
    </xf>
    <xf numFmtId="165" fontId="2" fillId="0" borderId="1" xfId="1" applyNumberFormat="1" applyFont="1" applyBorder="1"/>
    <xf numFmtId="165" fontId="2" fillId="0" borderId="7" xfId="1" applyNumberFormat="1" applyFont="1" applyBorder="1"/>
    <xf numFmtId="165" fontId="2" fillId="0" borderId="7" xfId="1" applyNumberFormat="1" applyFont="1" applyBorder="1" applyAlignment="1">
      <alignment horizontal="right"/>
    </xf>
    <xf numFmtId="165" fontId="4" fillId="0" borderId="7" xfId="1" applyNumberFormat="1" applyFont="1" applyBorder="1" applyAlignment="1">
      <alignment horizontal="right"/>
    </xf>
    <xf numFmtId="169" fontId="12" fillId="0" borderId="7" xfId="0" applyNumberFormat="1" applyFont="1" applyBorder="1" applyAlignment="1">
      <alignment horizontal="right"/>
    </xf>
    <xf numFmtId="169" fontId="12" fillId="0" borderId="7" xfId="1" applyNumberFormat="1" applyFont="1" applyBorder="1" applyAlignment="1">
      <alignment horizontal="right"/>
    </xf>
    <xf numFmtId="169" fontId="10" fillId="2" borderId="7" xfId="1" applyNumberFormat="1" applyFont="1" applyFill="1" applyBorder="1" applyAlignment="1" applyProtection="1">
      <alignment horizontal="right"/>
      <protection locked="0"/>
    </xf>
    <xf numFmtId="49" fontId="6" fillId="2" borderId="0" xfId="1" applyNumberFormat="1" applyFont="1" applyFill="1" applyAlignment="1" applyProtection="1">
      <alignment horizontal="left"/>
      <protection locked="0"/>
    </xf>
    <xf numFmtId="165" fontId="6" fillId="2" borderId="1" xfId="1" applyNumberFormat="1" applyFont="1" applyFill="1" applyBorder="1" applyAlignment="1" applyProtection="1">
      <alignment horizontal="right"/>
      <protection locked="0"/>
    </xf>
    <xf numFmtId="0" fontId="7" fillId="0" borderId="0" xfId="1" applyFont="1" applyAlignment="1">
      <alignment horizontal="left"/>
    </xf>
    <xf numFmtId="165" fontId="6" fillId="0" borderId="4" xfId="1" applyNumberFormat="1" applyFont="1" applyBorder="1" applyAlignment="1">
      <alignment horizontal="left" wrapText="1"/>
    </xf>
    <xf numFmtId="165" fontId="6" fillId="0" borderId="0" xfId="1" applyNumberFormat="1" applyFont="1" applyAlignment="1">
      <alignment horizontal="left" wrapText="1"/>
    </xf>
    <xf numFmtId="165" fontId="6" fillId="0" borderId="10" xfId="1" applyNumberFormat="1" applyFont="1" applyBorder="1" applyAlignment="1">
      <alignment horizontal="left"/>
    </xf>
    <xf numFmtId="165" fontId="5" fillId="0" borderId="10" xfId="0" applyNumberFormat="1" applyFont="1" applyBorder="1" applyAlignment="1">
      <alignment horizontal="left"/>
    </xf>
    <xf numFmtId="0" fontId="9" fillId="0" borderId="9" xfId="0" applyFont="1" applyBorder="1"/>
    <xf numFmtId="169" fontId="10" fillId="2" borderId="7" xfId="0" applyNumberFormat="1" applyFont="1" applyFill="1" applyBorder="1" applyAlignment="1" applyProtection="1">
      <alignment horizontal="right"/>
      <protection locked="0"/>
    </xf>
    <xf numFmtId="169" fontId="2" fillId="0" borderId="7" xfId="0" applyNumberFormat="1" applyFont="1" applyBorder="1" applyAlignment="1">
      <alignment horizontal="right"/>
    </xf>
    <xf numFmtId="165" fontId="2" fillId="0" borderId="7" xfId="1" applyNumberFormat="1" applyFont="1" applyBorder="1" applyAlignment="1">
      <alignment horizontal="left"/>
    </xf>
    <xf numFmtId="165" fontId="2" fillId="0" borderId="1" xfId="1" applyNumberFormat="1" applyFont="1" applyBorder="1" applyAlignment="1">
      <alignment horizontal="right"/>
    </xf>
    <xf numFmtId="165" fontId="2" fillId="0" borderId="8" xfId="0" applyNumberFormat="1" applyFont="1" applyBorder="1"/>
    <xf numFmtId="165" fontId="2" fillId="0" borderId="8" xfId="1" applyNumberFormat="1" applyFont="1" applyBorder="1" applyAlignment="1">
      <alignment horizontal="right"/>
    </xf>
    <xf numFmtId="165" fontId="2" fillId="0" borderId="3" xfId="1" applyNumberFormat="1" applyFont="1" applyBorder="1" applyAlignment="1">
      <alignment horizontal="right"/>
    </xf>
    <xf numFmtId="0" fontId="2" fillId="0" borderId="2" xfId="0" applyFont="1" applyBorder="1"/>
    <xf numFmtId="0" fontId="6" fillId="0" borderId="7" xfId="1" applyFont="1" applyBorder="1" applyAlignment="1">
      <alignment horizontal="left"/>
    </xf>
    <xf numFmtId="169" fontId="12" fillId="2" borderId="7" xfId="0" applyNumberFormat="1" applyFont="1" applyFill="1" applyBorder="1" applyAlignment="1">
      <alignment horizontal="right"/>
    </xf>
    <xf numFmtId="0" fontId="13" fillId="0" borderId="0" xfId="1" applyFont="1" applyAlignment="1">
      <alignment horizontal="left"/>
    </xf>
    <xf numFmtId="0" fontId="5" fillId="0" borderId="3" xfId="0" applyFont="1" applyBorder="1" applyAlignment="1">
      <alignment horizontal="left"/>
    </xf>
    <xf numFmtId="3" fontId="8" fillId="0" borderId="3" xfId="1" applyNumberFormat="1" applyFont="1" applyBorder="1" applyAlignment="1">
      <alignment horizontal="left"/>
    </xf>
    <xf numFmtId="165" fontId="2" fillId="0" borderId="3" xfId="1" applyNumberFormat="1" applyFont="1" applyBorder="1"/>
    <xf numFmtId="0" fontId="13" fillId="0" borderId="2" xfId="1" applyFont="1" applyBorder="1" applyAlignment="1">
      <alignment horizontal="left"/>
    </xf>
    <xf numFmtId="165" fontId="7" fillId="0" borderId="0" xfId="1" applyNumberFormat="1" applyFont="1" applyAlignment="1">
      <alignment horizontal="left"/>
    </xf>
    <xf numFmtId="0" fontId="6" fillId="0" borderId="10" xfId="1" quotePrefix="1" applyFont="1" applyBorder="1" applyAlignment="1">
      <alignment horizontal="left"/>
    </xf>
    <xf numFmtId="0" fontId="5" fillId="0" borderId="4" xfId="1" applyFont="1" applyBorder="1" applyAlignment="1">
      <alignment horizontal="left"/>
    </xf>
    <xf numFmtId="165" fontId="10" fillId="2" borderId="7" xfId="1" applyNumberFormat="1" applyFont="1" applyFill="1" applyBorder="1" applyAlignment="1" applyProtection="1">
      <alignment horizontal="right"/>
      <protection locked="0"/>
    </xf>
    <xf numFmtId="165" fontId="16" fillId="0" borderId="7" xfId="1" applyNumberFormat="1" applyFont="1" applyBorder="1" applyAlignment="1">
      <alignment horizontal="right"/>
    </xf>
    <xf numFmtId="165" fontId="16" fillId="0" borderId="1" xfId="1" applyNumberFormat="1" applyFont="1" applyBorder="1" applyAlignment="1">
      <alignment horizontal="right"/>
    </xf>
    <xf numFmtId="165" fontId="11" fillId="0" borderId="8" xfId="0" applyNumberFormat="1" applyFont="1" applyBorder="1"/>
    <xf numFmtId="165" fontId="12" fillId="0" borderId="7" xfId="0" applyNumberFormat="1" applyFont="1" applyBorder="1"/>
    <xf numFmtId="165" fontId="11" fillId="0" borderId="7" xfId="0" applyNumberFormat="1" applyFont="1" applyBorder="1"/>
    <xf numFmtId="165" fontId="5" fillId="0" borderId="13" xfId="0" applyNumberFormat="1" applyFont="1" applyBorder="1" applyAlignment="1">
      <alignment horizontal="left"/>
    </xf>
    <xf numFmtId="165" fontId="6" fillId="0" borderId="5" xfId="0" applyNumberFormat="1" applyFont="1" applyBorder="1"/>
    <xf numFmtId="165" fontId="6" fillId="0" borderId="3" xfId="0" applyNumberFormat="1" applyFont="1" applyBorder="1"/>
    <xf numFmtId="165" fontId="5" fillId="0" borderId="1" xfId="0" applyNumberFormat="1" applyFont="1" applyBorder="1" applyAlignment="1">
      <alignment horizontal="right"/>
    </xf>
    <xf numFmtId="3" fontId="5" fillId="0" borderId="1" xfId="0" applyNumberFormat="1" applyFont="1" applyBorder="1" applyAlignment="1">
      <alignment horizontal="right"/>
    </xf>
    <xf numFmtId="165" fontId="5" fillId="0" borderId="1" xfId="0" applyNumberFormat="1" applyFont="1" applyBorder="1" applyAlignment="1">
      <alignment horizontal="left"/>
    </xf>
    <xf numFmtId="0" fontId="15" fillId="0" borderId="2" xfId="1" applyFont="1" applyBorder="1" applyAlignment="1">
      <alignment horizontal="left"/>
    </xf>
    <xf numFmtId="165" fontId="14" fillId="0" borderId="1" xfId="1" applyNumberFormat="1" applyFont="1" applyBorder="1" applyAlignment="1">
      <alignment horizontal="right"/>
    </xf>
    <xf numFmtId="3" fontId="5" fillId="0" borderId="1" xfId="1" applyNumberFormat="1" applyFont="1" applyBorder="1" applyAlignment="1">
      <alignment horizontal="center"/>
    </xf>
    <xf numFmtId="165" fontId="6" fillId="0" borderId="1" xfId="1" applyNumberFormat="1" applyFont="1" applyBorder="1" applyAlignment="1">
      <alignment horizontal="right"/>
    </xf>
    <xf numFmtId="165" fontId="13" fillId="0" borderId="1" xfId="1" applyNumberFormat="1" applyFont="1" applyBorder="1" applyAlignment="1">
      <alignment horizontal="right"/>
    </xf>
    <xf numFmtId="0" fontId="5" fillId="0" borderId="1" xfId="0" applyFont="1" applyBorder="1"/>
    <xf numFmtId="3" fontId="5" fillId="0" borderId="1" xfId="1" applyNumberFormat="1" applyFont="1" applyBorder="1" applyAlignment="1">
      <alignment horizontal="right"/>
    </xf>
    <xf numFmtId="165" fontId="13" fillId="0" borderId="0" xfId="1" applyNumberFormat="1" applyFont="1" applyAlignment="1">
      <alignment horizontal="left"/>
    </xf>
    <xf numFmtId="165" fontId="5" fillId="0" borderId="0" xfId="1" applyNumberFormat="1" applyFont="1" applyAlignment="1">
      <alignment horizontal="left"/>
    </xf>
    <xf numFmtId="165" fontId="5" fillId="0" borderId="1" xfId="1" quotePrefix="1" applyNumberFormat="1" applyFont="1" applyBorder="1" applyAlignment="1">
      <alignment horizontal="right"/>
    </xf>
    <xf numFmtId="3" fontId="5" fillId="0" borderId="1" xfId="1" quotePrefix="1" applyNumberFormat="1" applyFont="1" applyBorder="1" applyAlignment="1">
      <alignment horizontal="center"/>
    </xf>
    <xf numFmtId="0" fontId="17" fillId="0" borderId="2" xfId="1" applyFont="1" applyBorder="1" applyAlignment="1">
      <alignment horizontal="left"/>
    </xf>
    <xf numFmtId="0" fontId="13" fillId="0" borderId="9" xfId="1" applyFont="1" applyBorder="1" applyAlignment="1">
      <alignment horizontal="left"/>
    </xf>
    <xf numFmtId="0" fontId="13" fillId="0" borderId="10" xfId="1" applyFont="1" applyBorder="1" applyAlignment="1">
      <alignment horizontal="left"/>
    </xf>
    <xf numFmtId="165" fontId="13" fillId="0" borderId="10" xfId="1" applyNumberFormat="1" applyFont="1" applyBorder="1" applyAlignment="1">
      <alignment horizontal="left"/>
    </xf>
    <xf numFmtId="165" fontId="13" fillId="0" borderId="3" xfId="1" applyNumberFormat="1" applyFont="1" applyBorder="1" applyAlignment="1">
      <alignment horizontal="right"/>
    </xf>
    <xf numFmtId="3" fontId="5" fillId="0" borderId="3" xfId="1" applyNumberFormat="1" applyFont="1" applyBorder="1" applyAlignment="1">
      <alignment horizontal="right"/>
    </xf>
    <xf numFmtId="0" fontId="5" fillId="0" borderId="14" xfId="1" applyFont="1" applyBorder="1" applyAlignment="1">
      <alignment horizontal="left"/>
    </xf>
    <xf numFmtId="0" fontId="11" fillId="0" borderId="12" xfId="1" applyFont="1" applyBorder="1" applyAlignment="1">
      <alignment horizontal="left"/>
    </xf>
    <xf numFmtId="165" fontId="11" fillId="0" borderId="13" xfId="1" applyNumberFormat="1" applyFont="1" applyBorder="1" applyAlignment="1">
      <alignment horizontal="left"/>
    </xf>
    <xf numFmtId="0" fontId="5" fillId="0" borderId="12" xfId="1" applyFont="1" applyBorder="1" applyAlignment="1">
      <alignment horizontal="left"/>
    </xf>
    <xf numFmtId="0" fontId="2" fillId="0" borderId="12" xfId="0" applyFont="1" applyBorder="1"/>
    <xf numFmtId="165" fontId="11" fillId="0" borderId="13" xfId="1" applyNumberFormat="1" applyFont="1" applyBorder="1"/>
    <xf numFmtId="0" fontId="11" fillId="0" borderId="13" xfId="1" applyFont="1" applyBorder="1" applyAlignment="1">
      <alignment horizontal="left"/>
    </xf>
    <xf numFmtId="0" fontId="5" fillId="0" borderId="13" xfId="1" applyFont="1" applyBorder="1" applyAlignment="1">
      <alignment horizontal="left"/>
    </xf>
    <xf numFmtId="3" fontId="2" fillId="0" borderId="13" xfId="1" applyNumberFormat="1" applyFont="1" applyBorder="1" applyAlignment="1">
      <alignment horizontal="right"/>
    </xf>
    <xf numFmtId="0" fontId="5" fillId="0" borderId="6" xfId="1" applyFont="1" applyBorder="1" applyAlignment="1">
      <alignment horizontal="left"/>
    </xf>
    <xf numFmtId="3" fontId="2" fillId="0" borderId="1" xfId="1" applyNumberFormat="1" applyFont="1" applyBorder="1"/>
    <xf numFmtId="0" fontId="5" fillId="0" borderId="7" xfId="1" applyFont="1" applyBorder="1" applyAlignment="1">
      <alignment horizontal="left"/>
    </xf>
    <xf numFmtId="165" fontId="5" fillId="0" borderId="7" xfId="0" applyNumberFormat="1" applyFont="1" applyBorder="1" applyAlignment="1">
      <alignment horizontal="left"/>
    </xf>
    <xf numFmtId="0" fontId="11" fillId="0" borderId="1" xfId="1" applyFont="1" applyBorder="1" applyAlignment="1">
      <alignment horizontal="left"/>
    </xf>
    <xf numFmtId="0" fontId="2" fillId="0" borderId="8" xfId="1" applyFont="1" applyBorder="1" applyAlignment="1">
      <alignment horizontal="left"/>
    </xf>
    <xf numFmtId="0" fontId="2" fillId="0" borderId="3" xfId="1" applyFont="1" applyBorder="1" applyAlignment="1">
      <alignment horizontal="left"/>
    </xf>
    <xf numFmtId="165" fontId="2" fillId="0" borderId="3" xfId="1" applyNumberFormat="1" applyFont="1" applyBorder="1" applyAlignment="1">
      <alignment horizontal="left"/>
    </xf>
    <xf numFmtId="165" fontId="11" fillId="0" borderId="0" xfId="1" applyNumberFormat="1" applyFont="1" applyAlignment="1">
      <alignment horizontal="right"/>
    </xf>
    <xf numFmtId="0" fontId="2" fillId="0" borderId="1" xfId="0" applyFont="1" applyBorder="1" applyAlignment="1">
      <alignment horizontal="right"/>
    </xf>
    <xf numFmtId="165" fontId="2" fillId="0" borderId="10" xfId="1" quotePrefix="1" applyNumberFormat="1" applyFont="1" applyBorder="1" applyAlignment="1">
      <alignment horizontal="right"/>
    </xf>
    <xf numFmtId="3" fontId="2" fillId="0" borderId="3" xfId="1" quotePrefix="1" applyNumberFormat="1" applyFont="1" applyBorder="1" applyAlignment="1">
      <alignment horizontal="right"/>
    </xf>
    <xf numFmtId="165" fontId="2" fillId="0" borderId="3" xfId="1" quotePrefix="1" applyNumberFormat="1" applyFont="1" applyBorder="1" applyAlignment="1">
      <alignment horizontal="right"/>
    </xf>
    <xf numFmtId="165" fontId="25" fillId="0" borderId="7" xfId="1" applyNumberFormat="1" applyFont="1" applyBorder="1" applyAlignment="1">
      <alignment horizontal="right"/>
    </xf>
    <xf numFmtId="0" fontId="18" fillId="0" borderId="0" xfId="1" applyFont="1" applyAlignment="1">
      <alignment horizontal="left"/>
    </xf>
    <xf numFmtId="0" fontId="11" fillId="0" borderId="0" xfId="1" applyFont="1" applyAlignment="1">
      <alignment horizontal="left"/>
    </xf>
    <xf numFmtId="165" fontId="11" fillId="0" borderId="0" xfId="1" applyNumberFormat="1" applyFont="1" applyAlignment="1">
      <alignment horizontal="left"/>
    </xf>
    <xf numFmtId="165" fontId="12" fillId="0" borderId="0" xfId="1" applyNumberFormat="1" applyFont="1" applyAlignment="1">
      <alignment horizontal="right"/>
    </xf>
    <xf numFmtId="3" fontId="2" fillId="0" borderId="0" xfId="1" applyNumberFormat="1" applyFont="1" applyAlignment="1">
      <alignment horizontal="right"/>
    </xf>
    <xf numFmtId="165" fontId="16" fillId="0" borderId="0" xfId="1" applyNumberFormat="1" applyFont="1" applyAlignment="1">
      <alignment horizontal="right"/>
    </xf>
    <xf numFmtId="165" fontId="12" fillId="0" borderId="7" xfId="1" quotePrefix="1" applyNumberFormat="1" applyFont="1" applyBorder="1" applyAlignment="1">
      <alignment horizontal="right"/>
    </xf>
    <xf numFmtId="165" fontId="10" fillId="0" borderId="0" xfId="1" applyNumberFormat="1" applyFont="1" applyAlignment="1">
      <alignment horizontal="right"/>
    </xf>
    <xf numFmtId="165" fontId="2" fillId="0" borderId="2" xfId="1" quotePrefix="1" applyNumberFormat="1" applyFont="1" applyBorder="1" applyAlignment="1">
      <alignment horizontal="right"/>
    </xf>
    <xf numFmtId="165" fontId="2" fillId="0" borderId="0" xfId="1" quotePrefix="1" applyNumberFormat="1" applyFont="1" applyAlignment="1">
      <alignment horizontal="right"/>
    </xf>
    <xf numFmtId="0" fontId="10" fillId="0" borderId="0" xfId="1" applyFont="1" applyAlignment="1">
      <alignment horizontal="left"/>
    </xf>
    <xf numFmtId="165" fontId="10" fillId="0" borderId="0" xfId="1" applyNumberFormat="1" applyFont="1" applyAlignment="1">
      <alignment horizontal="left"/>
    </xf>
    <xf numFmtId="0" fontId="2" fillId="0" borderId="0" xfId="1" applyFont="1" applyAlignment="1">
      <alignment horizontal="left"/>
    </xf>
    <xf numFmtId="165" fontId="0" fillId="0" borderId="0" xfId="0" applyNumberFormat="1"/>
    <xf numFmtId="169" fontId="10" fillId="2" borderId="1" xfId="1" applyNumberFormat="1" applyFont="1" applyFill="1" applyBorder="1" applyAlignment="1" applyProtection="1">
      <alignment horizontal="right"/>
      <protection locked="0"/>
    </xf>
    <xf numFmtId="3" fontId="5" fillId="0" borderId="10" xfId="1" applyNumberFormat="1" applyFont="1" applyBorder="1" applyAlignment="1">
      <alignment horizontal="left"/>
    </xf>
    <xf numFmtId="169" fontId="12" fillId="0" borderId="8" xfId="1" applyNumberFormat="1" applyFont="1" applyBorder="1" applyAlignment="1">
      <alignment horizontal="right"/>
    </xf>
    <xf numFmtId="165" fontId="2" fillId="0" borderId="10" xfId="1" applyNumberFormat="1" applyFont="1" applyBorder="1"/>
    <xf numFmtId="165" fontId="2" fillId="0" borderId="8" xfId="1" applyNumberFormat="1" applyFont="1" applyBorder="1"/>
    <xf numFmtId="0" fontId="2" fillId="0" borderId="10" xfId="0" applyFont="1" applyBorder="1"/>
    <xf numFmtId="165" fontId="12" fillId="0" borderId="8" xfId="1" applyNumberFormat="1" applyFont="1" applyBorder="1" applyAlignment="1">
      <alignment horizontal="right"/>
    </xf>
    <xf numFmtId="165" fontId="10" fillId="0" borderId="7" xfId="0" applyNumberFormat="1" applyFont="1" applyBorder="1"/>
    <xf numFmtId="165" fontId="10" fillId="0" borderId="3" xfId="0" applyNumberFormat="1" applyFont="1" applyBorder="1"/>
    <xf numFmtId="165" fontId="10" fillId="0" borderId="8" xfId="0" applyNumberFormat="1" applyFont="1" applyBorder="1"/>
    <xf numFmtId="169" fontId="16" fillId="0" borderId="7" xfId="1" applyNumberFormat="1" applyFont="1" applyBorder="1" applyAlignment="1">
      <alignment horizontal="right"/>
    </xf>
    <xf numFmtId="169" fontId="10" fillId="0" borderId="7" xfId="1" applyNumberFormat="1" applyFont="1" applyBorder="1" applyAlignment="1">
      <alignment horizontal="right"/>
    </xf>
    <xf numFmtId="169" fontId="10" fillId="0" borderId="8" xfId="1" applyNumberFormat="1" applyFont="1" applyBorder="1" applyAlignment="1">
      <alignment horizontal="right"/>
    </xf>
    <xf numFmtId="169" fontId="10" fillId="0" borderId="10" xfId="1" applyNumberFormat="1" applyFont="1" applyBorder="1" applyAlignment="1">
      <alignment horizontal="right"/>
    </xf>
    <xf numFmtId="169" fontId="10" fillId="2" borderId="1" xfId="0" applyNumberFormat="1" applyFont="1" applyFill="1" applyBorder="1" applyAlignment="1" applyProtection="1">
      <alignment horizontal="right"/>
      <protection locked="0"/>
    </xf>
    <xf numFmtId="169" fontId="10" fillId="2" borderId="7" xfId="0" applyNumberFormat="1" applyFont="1" applyFill="1" applyBorder="1" applyProtection="1">
      <protection locked="0"/>
    </xf>
    <xf numFmtId="169" fontId="10" fillId="2" borderId="1" xfId="0" applyNumberFormat="1" applyFont="1" applyFill="1" applyBorder="1" applyProtection="1">
      <protection locked="0"/>
    </xf>
    <xf numFmtId="0" fontId="4" fillId="0" borderId="0" xfId="1" applyFont="1" applyAlignment="1">
      <alignment horizontal="left"/>
    </xf>
    <xf numFmtId="49" fontId="11" fillId="0" borderId="0" xfId="1" applyNumberFormat="1" applyFont="1" applyAlignment="1">
      <alignment horizontal="right"/>
    </xf>
    <xf numFmtId="0" fontId="28" fillId="0" borderId="0" xfId="0" applyFont="1" applyAlignment="1">
      <alignment horizontal="right"/>
    </xf>
    <xf numFmtId="3" fontId="8" fillId="0" borderId="1" xfId="0" applyNumberFormat="1" applyFont="1" applyBorder="1" applyAlignment="1">
      <alignment horizontal="left"/>
    </xf>
    <xf numFmtId="0" fontId="8" fillId="0" borderId="1" xfId="0" applyFont="1" applyBorder="1" applyAlignment="1">
      <alignment horizontal="left"/>
    </xf>
    <xf numFmtId="169" fontId="10" fillId="0" borderId="7" xfId="0" applyNumberFormat="1" applyFont="1" applyBorder="1" applyAlignment="1">
      <alignment horizontal="right"/>
    </xf>
    <xf numFmtId="169" fontId="10" fillId="0" borderId="1" xfId="1" applyNumberFormat="1" applyFont="1" applyBorder="1" applyAlignment="1">
      <alignment horizontal="right"/>
    </xf>
    <xf numFmtId="169" fontId="10" fillId="0" borderId="1" xfId="0" applyNumberFormat="1" applyFont="1" applyBorder="1" applyAlignment="1">
      <alignment horizontal="right"/>
    </xf>
    <xf numFmtId="0" fontId="5" fillId="0" borderId="11" xfId="1" applyFont="1" applyBorder="1" applyAlignment="1">
      <alignment horizontal="left"/>
    </xf>
    <xf numFmtId="0" fontId="23" fillId="0" borderId="0" xfId="0" applyFont="1"/>
    <xf numFmtId="0" fontId="23" fillId="0" borderId="0" xfId="0" applyFont="1" applyAlignment="1">
      <alignment horizontal="right"/>
    </xf>
    <xf numFmtId="49" fontId="7" fillId="0" borderId="4" xfId="1" applyNumberFormat="1" applyFont="1" applyBorder="1" applyAlignment="1">
      <alignment horizontal="right"/>
    </xf>
    <xf numFmtId="0" fontId="5" fillId="0" borderId="10" xfId="0" applyFont="1" applyBorder="1"/>
    <xf numFmtId="165" fontId="5" fillId="0" borderId="1" xfId="1" applyNumberFormat="1" applyFont="1" applyBorder="1" applyAlignment="1">
      <alignment horizontal="right"/>
    </xf>
    <xf numFmtId="165" fontId="5" fillId="0" borderId="3" xfId="1" applyNumberFormat="1" applyFont="1" applyBorder="1" applyAlignment="1">
      <alignment horizontal="right"/>
    </xf>
    <xf numFmtId="0" fontId="7" fillId="0" borderId="10" xfId="1" applyFont="1" applyBorder="1" applyAlignment="1">
      <alignment horizontal="left"/>
    </xf>
    <xf numFmtId="0" fontId="8" fillId="0" borderId="1" xfId="1" applyFont="1" applyBorder="1" applyAlignment="1">
      <alignment horizontal="left"/>
    </xf>
    <xf numFmtId="0" fontId="6" fillId="0" borderId="0" xfId="1" applyFont="1" applyAlignment="1">
      <alignment horizontal="center" textRotation="90"/>
    </xf>
    <xf numFmtId="165" fontId="8" fillId="0" borderId="0" xfId="1" applyNumberFormat="1" applyFont="1" applyAlignment="1">
      <alignment horizontal="left"/>
    </xf>
    <xf numFmtId="0" fontId="6" fillId="0" borderId="11" xfId="1" applyFont="1" applyBorder="1" applyAlignment="1">
      <alignment horizontal="center" textRotation="90"/>
    </xf>
    <xf numFmtId="49" fontId="8" fillId="0" borderId="4" xfId="0" applyNumberFormat="1" applyFont="1" applyBorder="1" applyAlignment="1">
      <alignment horizontal="right"/>
    </xf>
    <xf numFmtId="165" fontId="8" fillId="0" borderId="4" xfId="1" applyNumberFormat="1" applyFont="1" applyBorder="1" applyAlignment="1">
      <alignment horizontal="left"/>
    </xf>
    <xf numFmtId="3" fontId="5" fillId="0" borderId="4" xfId="1" applyNumberFormat="1" applyFont="1" applyBorder="1" applyAlignment="1">
      <alignment horizontal="left"/>
    </xf>
    <xf numFmtId="165" fontId="8" fillId="0" borderId="10" xfId="1" applyNumberFormat="1" applyFont="1" applyBorder="1" applyAlignment="1">
      <alignment horizontal="left"/>
    </xf>
    <xf numFmtId="167" fontId="10" fillId="0" borderId="0" xfId="1" applyNumberFormat="1" applyFont="1" applyAlignment="1">
      <alignment horizontal="right"/>
    </xf>
    <xf numFmtId="167" fontId="10" fillId="2" borderId="2" xfId="0" applyNumberFormat="1" applyFont="1" applyFill="1" applyBorder="1" applyAlignment="1" applyProtection="1">
      <alignment horizontal="right"/>
      <protection locked="0"/>
    </xf>
    <xf numFmtId="167" fontId="10" fillId="2" borderId="0" xfId="0" applyNumberFormat="1" applyFont="1" applyFill="1" applyProtection="1">
      <protection locked="0"/>
    </xf>
    <xf numFmtId="167" fontId="10" fillId="2" borderId="0" xfId="0" applyNumberFormat="1" applyFont="1" applyFill="1" applyAlignment="1" applyProtection="1">
      <alignment horizontal="right"/>
      <protection locked="0"/>
    </xf>
    <xf numFmtId="167" fontId="10" fillId="2" borderId="2" xfId="1" applyNumberFormat="1" applyFont="1" applyFill="1" applyBorder="1" applyAlignment="1" applyProtection="1">
      <alignment horizontal="right"/>
      <protection locked="0"/>
    </xf>
    <xf numFmtId="167" fontId="2" fillId="2" borderId="2" xfId="0" applyNumberFormat="1" applyFont="1" applyFill="1" applyBorder="1" applyAlignment="1" applyProtection="1">
      <alignment horizontal="right"/>
      <protection locked="0"/>
    </xf>
    <xf numFmtId="167" fontId="10" fillId="2" borderId="1" xfId="1" applyNumberFormat="1" applyFont="1" applyFill="1" applyBorder="1" applyAlignment="1" applyProtection="1">
      <alignment horizontal="right"/>
      <protection locked="0"/>
    </xf>
    <xf numFmtId="167" fontId="10" fillId="2" borderId="1" xfId="0" applyNumberFormat="1" applyFont="1" applyFill="1" applyBorder="1" applyAlignment="1" applyProtection="1">
      <alignment horizontal="right"/>
      <protection locked="0"/>
    </xf>
    <xf numFmtId="167" fontId="10" fillId="2" borderId="1" xfId="0" applyNumberFormat="1" applyFont="1" applyFill="1" applyBorder="1" applyProtection="1">
      <protection locked="0"/>
    </xf>
    <xf numFmtId="167" fontId="10" fillId="0" borderId="3" xfId="1" applyNumberFormat="1" applyFont="1" applyBorder="1" applyAlignment="1">
      <alignment horizontal="right"/>
    </xf>
    <xf numFmtId="167" fontId="10" fillId="0" borderId="3" xfId="0" applyNumberFormat="1" applyFont="1" applyBorder="1" applyAlignment="1">
      <alignment horizontal="right"/>
    </xf>
    <xf numFmtId="167" fontId="10" fillId="2" borderId="2" xfId="0" applyNumberFormat="1" applyFont="1" applyFill="1" applyBorder="1" applyProtection="1">
      <protection locked="0"/>
    </xf>
    <xf numFmtId="167" fontId="10" fillId="2" borderId="2" xfId="1" quotePrefix="1" applyNumberFormat="1" applyFont="1" applyFill="1" applyBorder="1" applyAlignment="1" applyProtection="1">
      <alignment horizontal="right"/>
      <protection locked="0"/>
    </xf>
    <xf numFmtId="167" fontId="10" fillId="2" borderId="1" xfId="1" applyNumberFormat="1" applyFont="1" applyFill="1" applyBorder="1" applyProtection="1">
      <protection locked="0"/>
    </xf>
    <xf numFmtId="167" fontId="25" fillId="0" borderId="0" xfId="1" applyNumberFormat="1" applyFont="1"/>
    <xf numFmtId="167" fontId="25" fillId="0" borderId="0" xfId="0" applyNumberFormat="1" applyFont="1"/>
    <xf numFmtId="2" fontId="5" fillId="0" borderId="0" xfId="1" applyNumberFormat="1" applyFont="1" applyAlignment="1">
      <alignment horizontal="left"/>
    </xf>
    <xf numFmtId="167" fontId="25" fillId="0" borderId="1" xfId="0" applyNumberFormat="1" applyFont="1" applyBorder="1"/>
    <xf numFmtId="3" fontId="5" fillId="0" borderId="4" xfId="0" applyNumberFormat="1" applyFont="1" applyBorder="1" applyAlignment="1">
      <alignment horizontal="left"/>
    </xf>
    <xf numFmtId="3" fontId="5" fillId="0" borderId="0" xfId="0" applyNumberFormat="1" applyFont="1" applyAlignment="1">
      <alignment horizontal="left"/>
    </xf>
    <xf numFmtId="3" fontId="5" fillId="0" borderId="10" xfId="0" applyNumberFormat="1" applyFont="1" applyBorder="1" applyAlignment="1">
      <alignment horizontal="left"/>
    </xf>
    <xf numFmtId="168" fontId="9" fillId="0" borderId="4" xfId="0" applyNumberFormat="1" applyFont="1" applyBorder="1"/>
    <xf numFmtId="0" fontId="5" fillId="0" borderId="0" xfId="0" applyFont="1" applyAlignment="1">
      <alignment horizontal="left"/>
    </xf>
    <xf numFmtId="3" fontId="5" fillId="0" borderId="0" xfId="1" quotePrefix="1" applyNumberFormat="1" applyFont="1" applyAlignment="1">
      <alignment horizontal="left"/>
    </xf>
    <xf numFmtId="167" fontId="12" fillId="0" borderId="0" xfId="1" applyNumberFormat="1" applyFont="1" applyAlignment="1">
      <alignment horizontal="right"/>
    </xf>
    <xf numFmtId="167" fontId="11" fillId="0" borderId="0" xfId="1" applyNumberFormat="1" applyFont="1" applyAlignment="1">
      <alignment horizontal="left"/>
    </xf>
    <xf numFmtId="167" fontId="10" fillId="0" borderId="0" xfId="1" quotePrefix="1" applyNumberFormat="1" applyFont="1" applyAlignment="1">
      <alignment horizontal="right"/>
    </xf>
    <xf numFmtId="167" fontId="10" fillId="0" borderId="0" xfId="1" applyNumberFormat="1" applyFont="1"/>
    <xf numFmtId="165" fontId="2" fillId="0" borderId="0" xfId="0" applyNumberFormat="1" applyFont="1" applyAlignment="1">
      <alignment horizontal="left"/>
    </xf>
    <xf numFmtId="165" fontId="5" fillId="0" borderId="0" xfId="1" applyNumberFormat="1" applyFont="1" applyAlignment="1">
      <alignment horizontal="right"/>
    </xf>
    <xf numFmtId="0" fontId="8" fillId="0" borderId="0" xfId="1" applyFont="1" applyAlignment="1">
      <alignment horizontal="left"/>
    </xf>
    <xf numFmtId="167" fontId="2" fillId="0" borderId="10" xfId="0" applyNumberFormat="1" applyFont="1" applyBorder="1" applyAlignment="1">
      <alignment horizontal="right"/>
    </xf>
    <xf numFmtId="167" fontId="11" fillId="0" borderId="10" xfId="1" applyNumberFormat="1" applyFont="1" applyBorder="1" applyAlignment="1">
      <alignment horizontal="right"/>
    </xf>
    <xf numFmtId="167" fontId="12" fillId="0" borderId="10" xfId="1" applyNumberFormat="1" applyFont="1" applyBorder="1"/>
    <xf numFmtId="167" fontId="12" fillId="0" borderId="3" xfId="1" applyNumberFormat="1" applyFont="1" applyBorder="1"/>
    <xf numFmtId="167" fontId="10" fillId="0" borderId="7" xfId="0" applyNumberFormat="1" applyFont="1" applyBorder="1" applyAlignment="1">
      <alignment horizontal="right"/>
    </xf>
    <xf numFmtId="167" fontId="10" fillId="0" borderId="8" xfId="0" applyNumberFormat="1" applyFont="1" applyBorder="1" applyAlignment="1">
      <alignment horizontal="right"/>
    </xf>
    <xf numFmtId="167" fontId="2" fillId="0" borderId="7" xfId="0" applyNumberFormat="1" applyFont="1" applyBorder="1"/>
    <xf numFmtId="167" fontId="10" fillId="0" borderId="7" xfId="0" applyNumberFormat="1" applyFont="1" applyBorder="1"/>
    <xf numFmtId="167" fontId="12" fillId="0" borderId="8" xfId="0" applyNumberFormat="1" applyFont="1" applyBorder="1"/>
    <xf numFmtId="167" fontId="10" fillId="0" borderId="8" xfId="0" applyNumberFormat="1" applyFont="1" applyBorder="1"/>
    <xf numFmtId="165" fontId="2" fillId="0" borderId="10" xfId="0" applyNumberFormat="1" applyFont="1" applyBorder="1"/>
    <xf numFmtId="167" fontId="2" fillId="0" borderId="8" xfId="0" applyNumberFormat="1" applyFont="1" applyBorder="1" applyAlignment="1">
      <alignment horizontal="right"/>
    </xf>
    <xf numFmtId="0" fontId="0" fillId="0" borderId="0" xfId="0" applyAlignment="1">
      <alignment horizontal="right"/>
    </xf>
    <xf numFmtId="167" fontId="10" fillId="0" borderId="4" xfId="1" applyNumberFormat="1" applyFont="1" applyBorder="1" applyAlignment="1">
      <alignment horizontal="right"/>
    </xf>
    <xf numFmtId="167" fontId="10" fillId="0" borderId="6" xfId="0" applyNumberFormat="1" applyFont="1" applyBorder="1"/>
    <xf numFmtId="167" fontId="2" fillId="0" borderId="5" xfId="0" applyNumberFormat="1" applyFont="1" applyBorder="1"/>
    <xf numFmtId="165" fontId="5" fillId="0" borderId="10" xfId="1" applyNumberFormat="1" applyFont="1" applyBorder="1" applyAlignment="1">
      <alignment horizontal="left"/>
    </xf>
    <xf numFmtId="3" fontId="5" fillId="0" borderId="10" xfId="1" quotePrefix="1" applyNumberFormat="1" applyFont="1" applyBorder="1" applyAlignment="1">
      <alignment horizontal="left"/>
    </xf>
    <xf numFmtId="167" fontId="10" fillId="0" borderId="10" xfId="1" quotePrefix="1" applyNumberFormat="1" applyFont="1" applyBorder="1" applyAlignment="1">
      <alignment horizontal="right"/>
    </xf>
    <xf numFmtId="0" fontId="5" fillId="0" borderId="10" xfId="0" applyFont="1" applyBorder="1" applyAlignment="1">
      <alignment horizontal="left"/>
    </xf>
    <xf numFmtId="0" fontId="7" fillId="0" borderId="10" xfId="1" applyFont="1" applyBorder="1" applyAlignment="1">
      <alignment horizontal="right"/>
    </xf>
    <xf numFmtId="0" fontId="0" fillId="0" borderId="10" xfId="0" applyBorder="1"/>
    <xf numFmtId="167" fontId="10" fillId="0" borderId="6" xfId="0" applyNumberFormat="1" applyFont="1" applyBorder="1" applyAlignment="1">
      <alignment horizontal="right"/>
    </xf>
    <xf numFmtId="165" fontId="5" fillId="0" borderId="10" xfId="1" applyNumberFormat="1" applyFont="1" applyBorder="1" applyAlignment="1">
      <alignment horizontal="right"/>
    </xf>
    <xf numFmtId="167" fontId="11" fillId="0" borderId="10" xfId="1" applyNumberFormat="1" applyFont="1" applyBorder="1" applyAlignment="1">
      <alignment horizontal="left"/>
    </xf>
    <xf numFmtId="167" fontId="2" fillId="0" borderId="8" xfId="0" applyNumberFormat="1" applyFont="1" applyBorder="1"/>
    <xf numFmtId="0" fontId="6" fillId="0" borderId="12" xfId="1" applyFont="1" applyBorder="1" applyAlignment="1">
      <alignment horizontal="left"/>
    </xf>
    <xf numFmtId="0" fontId="7" fillId="0" borderId="12" xfId="1" applyFont="1" applyBorder="1" applyAlignment="1">
      <alignment horizontal="left"/>
    </xf>
    <xf numFmtId="49" fontId="7" fillId="0" borderId="12" xfId="1" applyNumberFormat="1" applyFont="1" applyBorder="1" applyAlignment="1">
      <alignment horizontal="right"/>
    </xf>
    <xf numFmtId="165" fontId="8" fillId="0" borderId="12" xfId="1" applyNumberFormat="1" applyFont="1" applyBorder="1" applyAlignment="1">
      <alignment horizontal="left"/>
    </xf>
    <xf numFmtId="3" fontId="5" fillId="0" borderId="12" xfId="1" applyNumberFormat="1" applyFont="1" applyBorder="1" applyAlignment="1">
      <alignment horizontal="left"/>
    </xf>
    <xf numFmtId="167" fontId="10" fillId="0" borderId="12" xfId="1" applyNumberFormat="1" applyFont="1" applyBorder="1" applyAlignment="1">
      <alignment horizontal="right"/>
    </xf>
    <xf numFmtId="167" fontId="2" fillId="0" borderId="12" xfId="0" applyNumberFormat="1" applyFont="1" applyBorder="1"/>
    <xf numFmtId="167" fontId="10" fillId="0" borderId="12" xfId="0" applyNumberFormat="1" applyFont="1" applyBorder="1"/>
    <xf numFmtId="0" fontId="2" fillId="0" borderId="4" xfId="0" applyFont="1" applyBorder="1" applyAlignment="1">
      <alignment horizontal="left"/>
    </xf>
    <xf numFmtId="0" fontId="0" fillId="0" borderId="4" xfId="0" applyBorder="1"/>
    <xf numFmtId="165" fontId="2" fillId="0" borderId="10" xfId="0" applyNumberFormat="1" applyFont="1" applyBorder="1" applyAlignment="1">
      <alignment horizontal="left"/>
    </xf>
    <xf numFmtId="165" fontId="2" fillId="0" borderId="12" xfId="0" applyNumberFormat="1" applyFont="1" applyBorder="1"/>
    <xf numFmtId="167" fontId="2" fillId="0" borderId="6" xfId="0" applyNumberFormat="1" applyFont="1" applyBorder="1" applyAlignment="1">
      <alignment horizontal="right"/>
    </xf>
    <xf numFmtId="167" fontId="12" fillId="0" borderId="7" xfId="1" applyNumberFormat="1" applyFont="1" applyBorder="1" applyAlignment="1">
      <alignment horizontal="right"/>
    </xf>
    <xf numFmtId="167" fontId="12" fillId="0" borderId="2" xfId="1" applyNumberFormat="1" applyFont="1" applyBorder="1" applyAlignment="1">
      <alignment horizontal="right"/>
    </xf>
    <xf numFmtId="0" fontId="7" fillId="0" borderId="4" xfId="1" applyFont="1" applyBorder="1" applyAlignment="1">
      <alignment horizontal="left"/>
    </xf>
    <xf numFmtId="167" fontId="12" fillId="0" borderId="7" xfId="0" applyNumberFormat="1" applyFont="1" applyBorder="1"/>
    <xf numFmtId="3" fontId="10" fillId="2" borderId="7" xfId="0" applyNumberFormat="1" applyFont="1" applyFill="1" applyBorder="1" applyAlignment="1" applyProtection="1">
      <alignment horizontal="right"/>
      <protection locked="0"/>
    </xf>
    <xf numFmtId="3" fontId="10" fillId="2" borderId="1" xfId="0" applyNumberFormat="1" applyFont="1" applyFill="1" applyBorder="1" applyAlignment="1" applyProtection="1">
      <alignment horizontal="right"/>
      <protection locked="0"/>
    </xf>
    <xf numFmtId="3" fontId="10" fillId="2" borderId="7" xfId="1" applyNumberFormat="1" applyFont="1" applyFill="1" applyBorder="1" applyAlignment="1" applyProtection="1">
      <alignment horizontal="right"/>
      <protection locked="0"/>
    </xf>
    <xf numFmtId="3" fontId="10" fillId="2" borderId="1" xfId="1" applyNumberFormat="1" applyFont="1" applyFill="1" applyBorder="1" applyAlignment="1" applyProtection="1">
      <alignment horizontal="right"/>
      <protection locked="0"/>
    </xf>
    <xf numFmtId="3" fontId="10" fillId="2" borderId="0" xfId="1" applyNumberFormat="1" applyFont="1" applyFill="1" applyAlignment="1" applyProtection="1">
      <alignment horizontal="right"/>
      <protection locked="0"/>
    </xf>
    <xf numFmtId="3" fontId="10" fillId="2" borderId="0" xfId="0" applyNumberFormat="1" applyFont="1" applyFill="1" applyAlignment="1" applyProtection="1">
      <alignment horizontal="right"/>
      <protection locked="0"/>
    </xf>
    <xf numFmtId="3" fontId="10" fillId="2" borderId="7" xfId="0" applyNumberFormat="1" applyFont="1" applyFill="1" applyBorder="1" applyProtection="1">
      <protection locked="0"/>
    </xf>
    <xf numFmtId="3" fontId="10" fillId="2" borderId="1" xfId="0" applyNumberFormat="1" applyFont="1" applyFill="1" applyBorder="1" applyProtection="1">
      <protection locked="0"/>
    </xf>
    <xf numFmtId="3" fontId="10" fillId="2" borderId="0" xfId="0" applyNumberFormat="1" applyFont="1" applyFill="1" applyProtection="1">
      <protection locked="0"/>
    </xf>
    <xf numFmtId="2" fontId="30" fillId="0" borderId="0" xfId="1" applyNumberFormat="1" applyFont="1" applyAlignment="1">
      <alignment horizontal="left"/>
    </xf>
    <xf numFmtId="168" fontId="5" fillId="0" borderId="5" xfId="0" applyNumberFormat="1" applyFont="1" applyBorder="1"/>
    <xf numFmtId="165" fontId="2" fillId="0" borderId="4" xfId="0" applyNumberFormat="1" applyFont="1" applyBorder="1"/>
    <xf numFmtId="165" fontId="2" fillId="0" borderId="4" xfId="0" applyNumberFormat="1" applyFont="1" applyBorder="1" applyAlignment="1">
      <alignment horizontal="left"/>
    </xf>
    <xf numFmtId="165" fontId="2" fillId="0" borderId="5" xfId="0" applyNumberFormat="1" applyFont="1" applyBorder="1"/>
    <xf numFmtId="169" fontId="4" fillId="0" borderId="0" xfId="0" applyNumberFormat="1" applyFont="1" applyAlignment="1">
      <alignment horizontal="left"/>
    </xf>
    <xf numFmtId="169" fontId="4" fillId="0" borderId="1" xfId="0" applyNumberFormat="1" applyFont="1" applyBorder="1" applyAlignment="1">
      <alignment horizontal="left"/>
    </xf>
    <xf numFmtId="0" fontId="6" fillId="0" borderId="2" xfId="1" applyFont="1" applyBorder="1" applyAlignment="1">
      <alignment horizontal="center"/>
    </xf>
    <xf numFmtId="0" fontId="6" fillId="0" borderId="1" xfId="1" applyFont="1" applyBorder="1" applyAlignment="1">
      <alignment horizontal="center"/>
    </xf>
    <xf numFmtId="169" fontId="4" fillId="0" borderId="7" xfId="0" applyNumberFormat="1" applyFont="1" applyBorder="1" applyAlignment="1">
      <alignment horizontal="left"/>
    </xf>
    <xf numFmtId="169" fontId="5" fillId="0" borderId="2" xfId="0" applyNumberFormat="1" applyFont="1" applyBorder="1" applyAlignment="1">
      <alignment horizontal="left"/>
    </xf>
    <xf numFmtId="169" fontId="5" fillId="0" borderId="0" xfId="0" applyNumberFormat="1" applyFont="1" applyAlignment="1">
      <alignment horizontal="left"/>
    </xf>
    <xf numFmtId="3" fontId="31" fillId="2" borderId="1" xfId="0" applyNumberFormat="1" applyFont="1" applyFill="1" applyBorder="1" applyAlignment="1" applyProtection="1">
      <alignment horizontal="left"/>
      <protection locked="0"/>
    </xf>
    <xf numFmtId="3" fontId="31" fillId="2" borderId="1" xfId="1" applyNumberFormat="1" applyFont="1" applyFill="1" applyBorder="1" applyAlignment="1" applyProtection="1">
      <alignment horizontal="left"/>
      <protection locked="0"/>
    </xf>
    <xf numFmtId="0" fontId="31" fillId="2" borderId="1" xfId="0" applyFont="1" applyFill="1" applyBorder="1" applyAlignment="1" applyProtection="1">
      <alignment horizontal="left"/>
      <protection locked="0"/>
    </xf>
    <xf numFmtId="167" fontId="2" fillId="0" borderId="6" xfId="0" applyNumberFormat="1" applyFont="1" applyBorder="1"/>
    <xf numFmtId="167" fontId="2" fillId="0" borderId="13" xfId="0" applyNumberFormat="1" applyFont="1" applyBorder="1"/>
    <xf numFmtId="4" fontId="28" fillId="0" borderId="0" xfId="0" applyNumberFormat="1" applyFont="1" applyAlignment="1">
      <alignment horizontal="left"/>
    </xf>
    <xf numFmtId="168" fontId="9" fillId="0" borderId="5" xfId="0" applyNumberFormat="1" applyFont="1" applyBorder="1" applyAlignment="1">
      <alignment horizontal="left"/>
    </xf>
    <xf numFmtId="168" fontId="9" fillId="0" borderId="11" xfId="0" applyNumberFormat="1" applyFont="1" applyBorder="1" applyAlignment="1">
      <alignment horizontal="left"/>
    </xf>
    <xf numFmtId="168" fontId="9" fillId="0" borderId="6" xfId="0" applyNumberFormat="1" applyFont="1" applyBorder="1" applyAlignment="1">
      <alignment horizontal="left"/>
    </xf>
    <xf numFmtId="0" fontId="32" fillId="0" borderId="3" xfId="0" applyFont="1" applyBorder="1"/>
    <xf numFmtId="0" fontId="32" fillId="0" borderId="10" xfId="0" applyFont="1" applyBorder="1"/>
    <xf numFmtId="165" fontId="32" fillId="0" borderId="8" xfId="0" applyNumberFormat="1" applyFont="1" applyBorder="1"/>
    <xf numFmtId="165" fontId="32" fillId="0" borderId="3" xfId="0" applyNumberFormat="1" applyFont="1" applyBorder="1"/>
    <xf numFmtId="49" fontId="8" fillId="2" borderId="0" xfId="0" applyNumberFormat="1" applyFont="1" applyFill="1" applyAlignment="1" applyProtection="1">
      <alignment horizontal="right"/>
      <protection locked="0"/>
    </xf>
    <xf numFmtId="0" fontId="31" fillId="2" borderId="0" xfId="1" applyFont="1" applyFill="1" applyAlignment="1" applyProtection="1">
      <alignment horizontal="left"/>
      <protection locked="0"/>
    </xf>
    <xf numFmtId="167" fontId="31" fillId="0" borderId="0" xfId="0" applyNumberFormat="1" applyFont="1"/>
    <xf numFmtId="0" fontId="31" fillId="2" borderId="0" xfId="1" applyFont="1" applyFill="1" applyAlignment="1" applyProtection="1">
      <alignment horizontal="right"/>
      <protection locked="0"/>
    </xf>
    <xf numFmtId="165" fontId="19" fillId="0" borderId="3" xfId="0" applyNumberFormat="1" applyFont="1" applyBorder="1"/>
    <xf numFmtId="3" fontId="13" fillId="2" borderId="1" xfId="1" applyNumberFormat="1" applyFont="1" applyFill="1" applyBorder="1" applyAlignment="1" applyProtection="1">
      <alignment horizontal="left"/>
      <protection locked="0"/>
    </xf>
    <xf numFmtId="169" fontId="16" fillId="2" borderId="7" xfId="1" applyNumberFormat="1" applyFont="1" applyFill="1" applyBorder="1" applyAlignment="1">
      <alignment horizontal="right"/>
    </xf>
    <xf numFmtId="169" fontId="12" fillId="2" borderId="7" xfId="1" applyNumberFormat="1" applyFont="1" applyFill="1" applyBorder="1" applyAlignment="1">
      <alignment horizontal="right"/>
    </xf>
    <xf numFmtId="167" fontId="12" fillId="2" borderId="2" xfId="1" applyNumberFormat="1" applyFont="1" applyFill="1" applyBorder="1" applyAlignment="1">
      <alignment horizontal="right"/>
    </xf>
    <xf numFmtId="167" fontId="12" fillId="2" borderId="1" xfId="1" applyNumberFormat="1" applyFont="1" applyFill="1" applyBorder="1" applyAlignment="1">
      <alignment horizontal="right"/>
    </xf>
    <xf numFmtId="167" fontId="12" fillId="2" borderId="2" xfId="0" applyNumberFormat="1" applyFont="1" applyFill="1" applyBorder="1"/>
    <xf numFmtId="167" fontId="12" fillId="2" borderId="1" xfId="1" applyNumberFormat="1" applyFont="1" applyFill="1" applyBorder="1"/>
    <xf numFmtId="165" fontId="16" fillId="2" borderId="7" xfId="1" applyNumberFormat="1" applyFont="1" applyFill="1" applyBorder="1" applyAlignment="1">
      <alignment horizontal="right"/>
    </xf>
    <xf numFmtId="165" fontId="16" fillId="2" borderId="1" xfId="1" applyNumberFormat="1" applyFont="1" applyFill="1" applyBorder="1" applyAlignment="1">
      <alignment horizontal="right"/>
    </xf>
    <xf numFmtId="165" fontId="25" fillId="2" borderId="1" xfId="1" applyNumberFormat="1" applyFont="1" applyFill="1" applyBorder="1" applyAlignment="1">
      <alignment horizontal="right"/>
    </xf>
    <xf numFmtId="166" fontId="11" fillId="0" borderId="2" xfId="1" applyNumberFormat="1" applyFont="1" applyBorder="1"/>
    <xf numFmtId="165" fontId="12" fillId="2" borderId="7" xfId="1" applyNumberFormat="1" applyFont="1" applyFill="1" applyBorder="1" applyAlignment="1">
      <alignment horizontal="right"/>
    </xf>
    <xf numFmtId="165" fontId="7" fillId="0" borderId="0" xfId="1" applyNumberFormat="1" applyFont="1" applyAlignment="1">
      <alignment horizontal="right"/>
    </xf>
    <xf numFmtId="0" fontId="8" fillId="0" borderId="0" xfId="0" applyFont="1" applyAlignment="1">
      <alignment horizontal="left"/>
    </xf>
    <xf numFmtId="3" fontId="2" fillId="0" borderId="0" xfId="1" applyNumberFormat="1" applyFont="1" applyAlignment="1">
      <alignment horizontal="left"/>
    </xf>
    <xf numFmtId="49" fontId="10" fillId="0" borderId="0" xfId="1" applyNumberFormat="1" applyFont="1" applyAlignment="1">
      <alignment horizontal="right"/>
    </xf>
    <xf numFmtId="167" fontId="12" fillId="2" borderId="7" xfId="0" applyNumberFormat="1" applyFont="1" applyFill="1" applyBorder="1"/>
    <xf numFmtId="167" fontId="12" fillId="2" borderId="1" xfId="0" applyNumberFormat="1" applyFont="1" applyFill="1" applyBorder="1"/>
    <xf numFmtId="167" fontId="10" fillId="2" borderId="7" xfId="0" applyNumberFormat="1" applyFont="1" applyFill="1" applyBorder="1" applyProtection="1">
      <protection locked="0"/>
    </xf>
    <xf numFmtId="3" fontId="10" fillId="0" borderId="7" xfId="1" applyNumberFormat="1" applyFont="1" applyBorder="1" applyAlignment="1">
      <alignment horizontal="right"/>
    </xf>
    <xf numFmtId="3" fontId="10" fillId="0" borderId="7" xfId="0" applyNumberFormat="1" applyFont="1" applyBorder="1" applyAlignment="1">
      <alignment horizontal="right"/>
    </xf>
    <xf numFmtId="3" fontId="10" fillId="0" borderId="7" xfId="0" applyNumberFormat="1" applyFont="1" applyBorder="1"/>
    <xf numFmtId="0" fontId="11" fillId="0" borderId="11" xfId="1" applyFont="1" applyBorder="1" applyAlignment="1">
      <alignment horizontal="left"/>
    </xf>
    <xf numFmtId="0" fontId="11" fillId="0" borderId="4" xfId="1" applyFont="1" applyBorder="1" applyAlignment="1">
      <alignment horizontal="left"/>
    </xf>
    <xf numFmtId="165" fontId="11" fillId="0" borderId="4" xfId="1" applyNumberFormat="1" applyFont="1" applyBorder="1" applyAlignment="1">
      <alignment horizontal="left"/>
    </xf>
    <xf numFmtId="165" fontId="11" fillId="0" borderId="4" xfId="1" applyNumberFormat="1" applyFont="1" applyBorder="1" applyAlignment="1">
      <alignment horizontal="right"/>
    </xf>
    <xf numFmtId="3" fontId="2" fillId="0" borderId="4" xfId="1" applyNumberFormat="1" applyFont="1" applyBorder="1" applyAlignment="1">
      <alignment horizontal="right"/>
    </xf>
    <xf numFmtId="165" fontId="11" fillId="0" borderId="5" xfId="1" applyNumberFormat="1" applyFont="1" applyBorder="1" applyAlignment="1">
      <alignment horizontal="right"/>
    </xf>
    <xf numFmtId="0" fontId="11" fillId="0" borderId="10" xfId="1" applyFont="1" applyBorder="1" applyAlignment="1">
      <alignment horizontal="left"/>
    </xf>
    <xf numFmtId="165" fontId="11" fillId="0" borderId="10" xfId="1" applyNumberFormat="1" applyFont="1" applyBorder="1" applyAlignment="1">
      <alignment horizontal="left"/>
    </xf>
    <xf numFmtId="165" fontId="11" fillId="0" borderId="10" xfId="1" applyNumberFormat="1" applyFont="1" applyBorder="1" applyAlignment="1">
      <alignment horizontal="right"/>
    </xf>
    <xf numFmtId="3" fontId="2" fillId="0" borderId="10" xfId="1" applyNumberFormat="1" applyFont="1" applyBorder="1" applyAlignment="1">
      <alignment horizontal="right"/>
    </xf>
    <xf numFmtId="165" fontId="11" fillId="0" borderId="6" xfId="1" applyNumberFormat="1" applyFont="1" applyBorder="1" applyAlignment="1">
      <alignment horizontal="right"/>
    </xf>
    <xf numFmtId="165" fontId="16" fillId="0" borderId="7" xfId="1" quotePrefix="1" applyNumberFormat="1" applyFont="1" applyBorder="1" applyAlignment="1">
      <alignment horizontal="right"/>
    </xf>
    <xf numFmtId="165" fontId="24" fillId="0" borderId="7" xfId="1" applyNumberFormat="1" applyFont="1" applyBorder="1" applyAlignment="1" applyProtection="1">
      <alignment horizontal="right"/>
      <protection locked="0"/>
    </xf>
    <xf numFmtId="165" fontId="24" fillId="0" borderId="0" xfId="1" applyNumberFormat="1" applyFont="1" applyAlignment="1" applyProtection="1">
      <alignment horizontal="right"/>
      <protection locked="0"/>
    </xf>
    <xf numFmtId="4" fontId="34" fillId="0" borderId="0" xfId="0" applyNumberFormat="1" applyFont="1" applyAlignment="1">
      <alignment horizontal="right"/>
    </xf>
    <xf numFmtId="3" fontId="34" fillId="0" borderId="0" xfId="0" applyNumberFormat="1" applyFont="1" applyAlignment="1">
      <alignment horizontal="right"/>
    </xf>
    <xf numFmtId="164" fontId="34" fillId="0" borderId="0" xfId="0" applyNumberFormat="1" applyFont="1" applyAlignment="1">
      <alignment horizontal="right"/>
    </xf>
    <xf numFmtId="0" fontId="34" fillId="0" borderId="0" xfId="0" applyFont="1"/>
    <xf numFmtId="49" fontId="34" fillId="0" borderId="0" xfId="0" applyNumberFormat="1" applyFont="1" applyAlignment="1">
      <alignment horizontal="right"/>
    </xf>
    <xf numFmtId="0" fontId="34" fillId="0" borderId="0" xfId="0" applyFont="1" applyAlignment="1">
      <alignment horizontal="left"/>
    </xf>
    <xf numFmtId="0" fontId="22" fillId="0" borderId="0" xfId="0" applyFont="1"/>
    <xf numFmtId="0" fontId="35" fillId="0" borderId="0" xfId="1" applyFont="1" applyAlignment="1">
      <alignment horizontal="left"/>
    </xf>
    <xf numFmtId="49" fontId="36" fillId="0" borderId="0" xfId="1" applyNumberFormat="1" applyFont="1" applyAlignment="1">
      <alignment horizontal="right" wrapText="1"/>
    </xf>
    <xf numFmtId="165" fontId="34" fillId="0" borderId="0" xfId="0" applyNumberFormat="1" applyFont="1" applyAlignment="1">
      <alignment horizontal="left"/>
    </xf>
    <xf numFmtId="3" fontId="22" fillId="0" borderId="0" xfId="0" applyNumberFormat="1" applyFont="1" applyAlignment="1">
      <alignment horizontal="center" textRotation="90"/>
    </xf>
    <xf numFmtId="165" fontId="22" fillId="0" borderId="0" xfId="0" applyNumberFormat="1" applyFont="1" applyAlignment="1">
      <alignment horizontal="left"/>
    </xf>
    <xf numFmtId="165" fontId="35" fillId="0" borderId="0" xfId="0" applyNumberFormat="1" applyFont="1"/>
    <xf numFmtId="0" fontId="38" fillId="0" borderId="0" xfId="0" applyFont="1"/>
    <xf numFmtId="0" fontId="39" fillId="0" borderId="0" xfId="1" applyFont="1" applyAlignment="1">
      <alignment horizontal="left"/>
    </xf>
    <xf numFmtId="49" fontId="39" fillId="0" borderId="0" xfId="1" applyNumberFormat="1" applyFont="1" applyAlignment="1">
      <alignment horizontal="right" wrapText="1"/>
    </xf>
    <xf numFmtId="0" fontId="40" fillId="0" borderId="0" xfId="0" applyFont="1"/>
    <xf numFmtId="0" fontId="22" fillId="0" borderId="0" xfId="1" applyFont="1" applyAlignment="1">
      <alignment horizontal="left"/>
    </xf>
    <xf numFmtId="49" fontId="34" fillId="0" borderId="0" xfId="1" applyNumberFormat="1" applyFont="1" applyAlignment="1">
      <alignment horizontal="right"/>
    </xf>
    <xf numFmtId="165" fontId="22" fillId="0" borderId="0" xfId="0" applyNumberFormat="1" applyFont="1"/>
    <xf numFmtId="168" fontId="22" fillId="0" borderId="0" xfId="0" applyNumberFormat="1" applyFont="1"/>
    <xf numFmtId="3" fontId="22" fillId="0" borderId="0" xfId="0" applyNumberFormat="1" applyFont="1" applyAlignment="1">
      <alignment horizontal="left"/>
    </xf>
    <xf numFmtId="165" fontId="34" fillId="0" borderId="0" xfId="1" applyNumberFormat="1" applyFont="1" applyAlignment="1">
      <alignment horizontal="left"/>
    </xf>
    <xf numFmtId="0" fontId="34" fillId="0" borderId="0" xfId="1" applyFont="1" applyAlignment="1">
      <alignment horizontal="left"/>
    </xf>
    <xf numFmtId="3" fontId="34" fillId="0" borderId="0" xfId="0" applyNumberFormat="1" applyFont="1" applyAlignment="1">
      <alignment horizontal="left"/>
    </xf>
    <xf numFmtId="169" fontId="34" fillId="0" borderId="0" xfId="0" applyNumberFormat="1" applyFont="1" applyAlignment="1">
      <alignment horizontal="right"/>
    </xf>
    <xf numFmtId="3" fontId="34" fillId="0" borderId="0" xfId="1" applyNumberFormat="1" applyFont="1" applyAlignment="1">
      <alignment horizontal="left"/>
    </xf>
    <xf numFmtId="169" fontId="34" fillId="0" borderId="0" xfId="1" applyNumberFormat="1" applyFont="1" applyAlignment="1">
      <alignment horizontal="right"/>
    </xf>
    <xf numFmtId="165" fontId="34" fillId="0" borderId="0" xfId="1" applyNumberFormat="1" applyFont="1" applyAlignment="1">
      <alignment horizontal="right"/>
    </xf>
    <xf numFmtId="165" fontId="34" fillId="0" borderId="0" xfId="0" applyNumberFormat="1" applyFont="1"/>
    <xf numFmtId="169" fontId="22" fillId="0" borderId="0" xfId="1" applyNumberFormat="1" applyFont="1" applyAlignment="1">
      <alignment horizontal="right"/>
    </xf>
    <xf numFmtId="169" fontId="42" fillId="0" borderId="0" xfId="1" applyNumberFormat="1" applyFont="1" applyAlignment="1">
      <alignment horizontal="right"/>
    </xf>
    <xf numFmtId="169" fontId="41" fillId="0" borderId="0" xfId="1" applyNumberFormat="1" applyFont="1" applyAlignment="1">
      <alignment horizontal="right"/>
    </xf>
    <xf numFmtId="169" fontId="34" fillId="0" borderId="0" xfId="1" applyNumberFormat="1" applyFont="1" applyAlignment="1">
      <alignment horizontal="left"/>
    </xf>
    <xf numFmtId="4" fontId="34" fillId="0" borderId="0" xfId="0" applyNumberFormat="1" applyFont="1" applyAlignment="1">
      <alignment horizontal="left"/>
    </xf>
    <xf numFmtId="4" fontId="22" fillId="0" borderId="0" xfId="0" applyNumberFormat="1" applyFont="1" applyAlignment="1">
      <alignment horizontal="left"/>
    </xf>
    <xf numFmtId="4" fontId="37" fillId="0" borderId="0" xfId="0" applyNumberFormat="1" applyFont="1" applyAlignment="1">
      <alignment horizontal="left"/>
    </xf>
    <xf numFmtId="169" fontId="41" fillId="0" borderId="0" xfId="0" applyNumberFormat="1" applyFont="1" applyAlignment="1">
      <alignment horizontal="right"/>
    </xf>
    <xf numFmtId="169" fontId="41" fillId="0" borderId="0" xfId="0" applyNumberFormat="1" applyFont="1"/>
    <xf numFmtId="169" fontId="4" fillId="0" borderId="0" xfId="0" applyNumberFormat="1" applyFont="1" applyAlignment="1">
      <alignment horizontal="right"/>
    </xf>
    <xf numFmtId="169" fontId="4" fillId="0" borderId="0" xfId="1" applyNumberFormat="1" applyFont="1" applyAlignment="1">
      <alignment horizontal="left"/>
    </xf>
    <xf numFmtId="169" fontId="4" fillId="0" borderId="0" xfId="1" applyNumberFormat="1" applyFont="1" applyAlignment="1">
      <alignment horizontal="right"/>
    </xf>
    <xf numFmtId="0" fontId="43" fillId="0" borderId="0" xfId="1" applyFont="1" applyAlignment="1">
      <alignment horizontal="left"/>
    </xf>
    <xf numFmtId="3" fontId="43" fillId="0" borderId="0" xfId="1" applyNumberFormat="1" applyFont="1" applyAlignment="1">
      <alignment horizontal="right"/>
    </xf>
    <xf numFmtId="3" fontId="43" fillId="0" borderId="0" xfId="1" applyNumberFormat="1" applyFont="1" applyAlignment="1">
      <alignment horizontal="left"/>
    </xf>
    <xf numFmtId="0" fontId="43" fillId="0" borderId="0" xfId="0" applyFont="1" applyAlignment="1">
      <alignment horizontal="right"/>
    </xf>
    <xf numFmtId="166" fontId="2" fillId="2" borderId="2" xfId="1" applyNumberFormat="1" applyFont="1" applyFill="1" applyBorder="1" applyProtection="1">
      <protection hidden="1"/>
    </xf>
    <xf numFmtId="165" fontId="11" fillId="0" borderId="8" xfId="1" quotePrefix="1" applyNumberFormat="1" applyFont="1" applyBorder="1" applyAlignment="1">
      <alignment horizontal="right"/>
    </xf>
    <xf numFmtId="0" fontId="31" fillId="2" borderId="0" xfId="0" applyFont="1" applyFill="1" applyAlignment="1" applyProtection="1">
      <alignment horizontal="right"/>
      <protection locked="0"/>
    </xf>
    <xf numFmtId="0" fontId="1" fillId="0" borderId="0" xfId="0" applyFont="1"/>
    <xf numFmtId="0" fontId="44" fillId="0" borderId="2" xfId="1" applyFont="1" applyBorder="1" applyAlignment="1">
      <alignment horizontal="left"/>
    </xf>
    <xf numFmtId="0" fontId="45" fillId="0" borderId="0" xfId="1" applyFont="1" applyAlignment="1">
      <alignment horizontal="left"/>
    </xf>
    <xf numFmtId="165" fontId="45" fillId="0" borderId="0" xfId="1" applyNumberFormat="1" applyFont="1" applyAlignment="1">
      <alignment horizontal="left"/>
    </xf>
    <xf numFmtId="0" fontId="44" fillId="0" borderId="0" xfId="1" applyFont="1" applyAlignment="1">
      <alignment horizontal="left"/>
    </xf>
    <xf numFmtId="165" fontId="44" fillId="0" borderId="0" xfId="1" applyNumberFormat="1" applyFont="1" applyAlignment="1">
      <alignment horizontal="left"/>
    </xf>
    <xf numFmtId="165" fontId="44" fillId="0" borderId="1" xfId="1" applyNumberFormat="1" applyFont="1" applyBorder="1" applyAlignment="1">
      <alignment horizontal="right"/>
    </xf>
    <xf numFmtId="3" fontId="44" fillId="0" borderId="1" xfId="1" applyNumberFormat="1" applyFont="1" applyBorder="1" applyAlignment="1">
      <alignment horizontal="center"/>
    </xf>
    <xf numFmtId="165" fontId="45" fillId="2" borderId="7" xfId="1" applyNumberFormat="1" applyFont="1" applyFill="1" applyBorder="1" applyAlignment="1" applyProtection="1">
      <alignment horizontal="right"/>
      <protection locked="0"/>
    </xf>
    <xf numFmtId="165" fontId="46" fillId="2" borderId="7" xfId="1" applyNumberFormat="1" applyFont="1" applyFill="1" applyBorder="1" applyAlignment="1">
      <alignment horizontal="right"/>
    </xf>
    <xf numFmtId="165" fontId="46" fillId="2" borderId="1" xfId="1" applyNumberFormat="1" applyFont="1" applyFill="1" applyBorder="1" applyAlignment="1">
      <alignment horizontal="right"/>
    </xf>
    <xf numFmtId="0" fontId="1" fillId="0" borderId="1" xfId="0" applyFont="1" applyBorder="1"/>
    <xf numFmtId="3" fontId="47" fillId="0" borderId="0" xfId="0" applyNumberFormat="1" applyFont="1" applyAlignment="1">
      <alignment horizontal="left"/>
    </xf>
    <xf numFmtId="3" fontId="48" fillId="0" borderId="1" xfId="1" applyNumberFormat="1" applyFont="1" applyBorder="1" applyAlignment="1">
      <alignment horizontal="left"/>
    </xf>
    <xf numFmtId="0" fontId="50" fillId="0" borderId="0" xfId="0" applyFont="1"/>
    <xf numFmtId="169" fontId="45" fillId="2" borderId="7" xfId="0" applyNumberFormat="1" applyFont="1" applyFill="1" applyBorder="1" applyAlignment="1">
      <alignment horizontal="right"/>
    </xf>
    <xf numFmtId="169" fontId="50" fillId="0" borderId="7" xfId="0" applyNumberFormat="1" applyFont="1" applyBorder="1" applyAlignment="1">
      <alignment horizontal="right"/>
    </xf>
    <xf numFmtId="169" fontId="1" fillId="2" borderId="7" xfId="0" applyNumberFormat="1" applyFont="1" applyFill="1" applyBorder="1" applyAlignment="1">
      <alignment horizontal="right"/>
    </xf>
    <xf numFmtId="169" fontId="1" fillId="0" borderId="7" xfId="0" applyNumberFormat="1" applyFont="1" applyBorder="1" applyAlignment="1">
      <alignment horizontal="right"/>
    </xf>
    <xf numFmtId="0" fontId="51" fillId="0" borderId="0" xfId="1" applyFont="1" applyAlignment="1">
      <alignment horizontal="left"/>
    </xf>
    <xf numFmtId="0" fontId="52" fillId="0" borderId="0" xfId="1" applyFont="1" applyAlignment="1">
      <alignment horizontal="left"/>
    </xf>
    <xf numFmtId="0" fontId="53" fillId="0" borderId="0" xfId="1" applyFont="1" applyAlignment="1">
      <alignment horizontal="left"/>
    </xf>
    <xf numFmtId="169" fontId="54" fillId="2" borderId="7" xfId="1" applyNumberFormat="1" applyFont="1" applyFill="1" applyBorder="1" applyAlignment="1" applyProtection="1">
      <alignment horizontal="right"/>
      <protection locked="0"/>
    </xf>
    <xf numFmtId="169" fontId="54" fillId="2" borderId="7" xfId="0" applyNumberFormat="1" applyFont="1" applyFill="1" applyBorder="1" applyAlignment="1">
      <alignment horizontal="right"/>
    </xf>
    <xf numFmtId="169" fontId="54" fillId="0" borderId="7" xfId="0" applyNumberFormat="1" applyFont="1" applyBorder="1" applyAlignment="1">
      <alignment horizontal="right"/>
    </xf>
    <xf numFmtId="0" fontId="2" fillId="0" borderId="0" xfId="0" applyFont="1" applyAlignment="1">
      <alignment vertical="top"/>
    </xf>
    <xf numFmtId="0" fontId="22" fillId="0" borderId="0" xfId="0" applyFont="1" applyAlignment="1" applyProtection="1">
      <alignment horizontal="left" vertical="center"/>
      <protection locked="0"/>
    </xf>
    <xf numFmtId="0" fontId="22" fillId="0" borderId="0" xfId="0" applyFont="1" applyAlignment="1" applyProtection="1">
      <alignment horizontal="left"/>
      <protection locked="0"/>
    </xf>
    <xf numFmtId="0" fontId="22" fillId="0" borderId="0" xfId="0" applyFont="1" applyAlignment="1" applyProtection="1">
      <alignment horizontal="center" vertical="center"/>
      <protection locked="0"/>
    </xf>
    <xf numFmtId="0" fontId="40" fillId="0" borderId="0" xfId="0" applyFont="1" applyAlignment="1" applyProtection="1">
      <alignment horizontal="left"/>
      <protection locked="0"/>
    </xf>
    <xf numFmtId="0" fontId="6" fillId="0" borderId="6" xfId="1" applyFont="1" applyBorder="1" applyAlignment="1">
      <alignment horizontal="center" textRotation="90"/>
    </xf>
    <xf numFmtId="0" fontId="6" fillId="0" borderId="7" xfId="1" applyFont="1" applyBorder="1" applyAlignment="1">
      <alignment horizontal="center" textRotation="90"/>
    </xf>
    <xf numFmtId="0" fontId="6" fillId="0" borderId="8" xfId="1" applyFont="1" applyBorder="1" applyAlignment="1">
      <alignment horizontal="center" textRotation="90"/>
    </xf>
    <xf numFmtId="0" fontId="5" fillId="0" borderId="9" xfId="1" applyFont="1" applyBorder="1" applyAlignment="1">
      <alignment horizontal="left"/>
    </xf>
    <xf numFmtId="0" fontId="5" fillId="0" borderId="10" xfId="1" applyFont="1" applyBorder="1" applyAlignment="1">
      <alignment horizontal="left"/>
    </xf>
    <xf numFmtId="0" fontId="5" fillId="0" borderId="3" xfId="1" applyFont="1" applyBorder="1" applyAlignment="1">
      <alignment horizontal="left"/>
    </xf>
    <xf numFmtId="3" fontId="5" fillId="0" borderId="0" xfId="1" applyNumberFormat="1" applyFont="1" applyAlignment="1">
      <alignment horizontal="left"/>
    </xf>
    <xf numFmtId="3" fontId="5" fillId="0" borderId="1" xfId="1" applyNumberFormat="1" applyFont="1" applyBorder="1" applyAlignment="1">
      <alignment horizontal="left"/>
    </xf>
    <xf numFmtId="0" fontId="5" fillId="0" borderId="2" xfId="1" quotePrefix="1" applyFont="1" applyBorder="1" applyAlignment="1">
      <alignment horizontal="left"/>
    </xf>
    <xf numFmtId="0" fontId="5" fillId="0" borderId="0" xfId="1" quotePrefix="1" applyFont="1" applyAlignment="1">
      <alignment horizontal="left"/>
    </xf>
    <xf numFmtId="0" fontId="5" fillId="0" borderId="1" xfId="1" quotePrefix="1" applyFont="1" applyBorder="1" applyAlignment="1">
      <alignment horizontal="left"/>
    </xf>
    <xf numFmtId="0" fontId="7" fillId="0" borderId="2" xfId="1" applyFont="1" applyBorder="1" applyAlignment="1">
      <alignment horizontal="left"/>
    </xf>
    <xf numFmtId="0" fontId="7" fillId="0" borderId="0" xfId="1" applyFont="1" applyAlignment="1">
      <alignment horizontal="left"/>
    </xf>
    <xf numFmtId="0" fontId="7" fillId="0" borderId="1" xfId="1" applyFont="1" applyBorder="1" applyAlignment="1">
      <alignment horizontal="left"/>
    </xf>
    <xf numFmtId="0" fontId="5" fillId="0" borderId="11" xfId="1" applyFont="1" applyBorder="1" applyAlignment="1">
      <alignment horizontal="left"/>
    </xf>
    <xf numFmtId="0" fontId="5" fillId="0" borderId="4" xfId="1" applyFont="1" applyBorder="1" applyAlignment="1">
      <alignment horizontal="left"/>
    </xf>
    <xf numFmtId="0" fontId="5" fillId="0" borderId="5" xfId="1" applyFont="1" applyBorder="1" applyAlignment="1">
      <alignment horizontal="left"/>
    </xf>
    <xf numFmtId="0" fontId="5" fillId="0" borderId="2" xfId="1" applyFont="1" applyBorder="1" applyAlignment="1">
      <alignment horizontal="left"/>
    </xf>
    <xf numFmtId="0" fontId="5" fillId="0" borderId="0" xfId="1" applyFont="1" applyAlignment="1">
      <alignment horizontal="left"/>
    </xf>
    <xf numFmtId="0" fontId="5" fillId="0" borderId="1" xfId="1" applyFont="1" applyBorder="1" applyAlignment="1">
      <alignment horizontal="left"/>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2" borderId="3" xfId="0" applyFont="1" applyFill="1" applyBorder="1" applyAlignment="1">
      <alignment horizontal="center"/>
    </xf>
    <xf numFmtId="0" fontId="29" fillId="2" borderId="11" xfId="0" applyFont="1" applyFill="1" applyBorder="1" applyAlignment="1" applyProtection="1">
      <alignment horizontal="left"/>
      <protection locked="0"/>
    </xf>
    <xf numFmtId="0" fontId="29" fillId="2" borderId="4" xfId="0" applyFont="1" applyFill="1" applyBorder="1" applyAlignment="1" applyProtection="1">
      <alignment horizontal="left"/>
      <protection locked="0"/>
    </xf>
    <xf numFmtId="0" fontId="29" fillId="2" borderId="5" xfId="0" applyFont="1" applyFill="1" applyBorder="1" applyAlignment="1" applyProtection="1">
      <alignment horizontal="left"/>
      <protection locked="0"/>
    </xf>
    <xf numFmtId="0" fontId="29" fillId="2" borderId="2" xfId="0" applyFont="1" applyFill="1" applyBorder="1" applyAlignment="1" applyProtection="1">
      <alignment horizontal="left"/>
      <protection locked="0"/>
    </xf>
    <xf numFmtId="0" fontId="29" fillId="2" borderId="0" xfId="0" applyFont="1" applyFill="1" applyAlignment="1" applyProtection="1">
      <alignment horizontal="left"/>
      <protection locked="0"/>
    </xf>
    <xf numFmtId="0" fontId="29" fillId="2" borderId="1" xfId="0" applyFont="1" applyFill="1" applyBorder="1" applyAlignment="1" applyProtection="1">
      <alignment horizontal="left"/>
      <protection locked="0"/>
    </xf>
    <xf numFmtId="0" fontId="6" fillId="0" borderId="2" xfId="1" applyFont="1" applyBorder="1" applyAlignment="1">
      <alignment horizontal="left"/>
    </xf>
    <xf numFmtId="0" fontId="6" fillId="0" borderId="0" xfId="1" applyFont="1" applyAlignment="1">
      <alignment horizontal="left"/>
    </xf>
    <xf numFmtId="0" fontId="6" fillId="0" borderId="1" xfId="1" applyFont="1" applyBorder="1" applyAlignment="1">
      <alignment horizontal="left"/>
    </xf>
    <xf numFmtId="0" fontId="6" fillId="0" borderId="2" xfId="1" quotePrefix="1" applyFont="1" applyBorder="1" applyAlignment="1">
      <alignment horizontal="left"/>
    </xf>
    <xf numFmtId="0" fontId="6" fillId="0" borderId="0" xfId="1" quotePrefix="1" applyFont="1" applyAlignment="1">
      <alignment horizontal="left"/>
    </xf>
    <xf numFmtId="0" fontId="6" fillId="0" borderId="1" xfId="1" quotePrefix="1" applyFont="1" applyBorder="1" applyAlignment="1">
      <alignment horizontal="left"/>
    </xf>
    <xf numFmtId="0" fontId="6" fillId="0" borderId="9" xfId="1" quotePrefix="1" applyFont="1" applyBorder="1" applyAlignment="1">
      <alignment horizontal="left"/>
    </xf>
    <xf numFmtId="0" fontId="6" fillId="0" borderId="10" xfId="1" quotePrefix="1" applyFont="1" applyBorder="1" applyAlignment="1">
      <alignment horizontal="left"/>
    </xf>
    <xf numFmtId="0" fontId="6" fillId="0" borderId="3" xfId="1" quotePrefix="1" applyFont="1" applyBorder="1" applyAlignment="1">
      <alignment horizontal="left"/>
    </xf>
    <xf numFmtId="0" fontId="2" fillId="0" borderId="2" xfId="0" applyFont="1" applyBorder="1"/>
    <xf numFmtId="0" fontId="2" fillId="0" borderId="0" xfId="0" applyFont="1"/>
    <xf numFmtId="165" fontId="7" fillId="0" borderId="0" xfId="1" applyNumberFormat="1" applyFont="1" applyAlignment="1">
      <alignment horizontal="left"/>
    </xf>
    <xf numFmtId="165" fontId="6" fillId="0" borderId="1" xfId="1" applyNumberFormat="1" applyFont="1" applyBorder="1" applyAlignment="1">
      <alignment horizontal="left"/>
    </xf>
    <xf numFmtId="0" fontId="6" fillId="0" borderId="11" xfId="1" quotePrefix="1" applyFont="1" applyBorder="1" applyAlignment="1">
      <alignment horizontal="left"/>
    </xf>
    <xf numFmtId="0" fontId="6" fillId="0" borderId="4" xfId="1" quotePrefix="1" applyFont="1" applyBorder="1" applyAlignment="1">
      <alignment horizontal="left"/>
    </xf>
    <xf numFmtId="0" fontId="6" fillId="0" borderId="5" xfId="1" quotePrefix="1" applyFont="1" applyBorder="1" applyAlignment="1">
      <alignment horizontal="left"/>
    </xf>
    <xf numFmtId="0" fontId="13" fillId="0" borderId="2" xfId="1" applyFont="1" applyBorder="1" applyAlignment="1">
      <alignment horizontal="left"/>
    </xf>
    <xf numFmtId="0" fontId="13" fillId="0" borderId="0" xfId="1" applyFont="1" applyAlignment="1">
      <alignment horizontal="left"/>
    </xf>
    <xf numFmtId="0" fontId="13" fillId="0" borderId="1" xfId="1" applyFont="1" applyBorder="1" applyAlignment="1">
      <alignment horizontal="left"/>
    </xf>
    <xf numFmtId="0" fontId="8" fillId="0" borderId="0" xfId="1" applyFont="1" applyAlignment="1">
      <alignment horizontal="left"/>
    </xf>
    <xf numFmtId="0" fontId="8" fillId="0" borderId="1" xfId="1" applyFont="1" applyBorder="1" applyAlignment="1">
      <alignment horizontal="left"/>
    </xf>
    <xf numFmtId="0" fontId="48" fillId="0" borderId="2" xfId="1" applyFont="1" applyBorder="1" applyAlignment="1">
      <alignment horizontal="left"/>
    </xf>
    <xf numFmtId="0" fontId="48" fillId="0" borderId="0" xfId="1" applyFont="1" applyAlignment="1">
      <alignment horizontal="left"/>
    </xf>
    <xf numFmtId="165" fontId="49" fillId="0" borderId="0" xfId="1" applyNumberFormat="1" applyFont="1" applyAlignment="1">
      <alignment horizontal="left"/>
    </xf>
    <xf numFmtId="165" fontId="48" fillId="0" borderId="1" xfId="1" applyNumberFormat="1" applyFont="1" applyBorder="1" applyAlignment="1">
      <alignment horizontal="left"/>
    </xf>
    <xf numFmtId="3" fontId="5" fillId="0" borderId="6" xfId="0" applyNumberFormat="1" applyFont="1" applyBorder="1" applyAlignment="1">
      <alignment horizontal="center" textRotation="90"/>
    </xf>
    <xf numFmtId="3" fontId="5" fillId="0" borderId="7" xfId="0" applyNumberFormat="1" applyFont="1" applyBorder="1" applyAlignment="1">
      <alignment horizontal="center" textRotation="90"/>
    </xf>
    <xf numFmtId="3" fontId="5" fillId="0" borderId="8" xfId="0" applyNumberFormat="1" applyFont="1" applyBorder="1" applyAlignment="1">
      <alignment horizontal="center" textRotation="90"/>
    </xf>
    <xf numFmtId="0" fontId="31" fillId="2" borderId="2" xfId="1" applyFont="1" applyFill="1" applyBorder="1" applyAlignment="1" applyProtection="1">
      <alignment horizontal="left"/>
      <protection locked="0"/>
    </xf>
    <xf numFmtId="0" fontId="31" fillId="2" borderId="0" xfId="1" applyFont="1" applyFill="1" applyAlignment="1" applyProtection="1">
      <alignment horizontal="left"/>
      <protection locked="0"/>
    </xf>
    <xf numFmtId="0" fontId="31" fillId="2" borderId="1" xfId="1" applyFont="1" applyFill="1" applyBorder="1" applyAlignment="1" applyProtection="1">
      <alignment horizontal="left"/>
      <protection locked="0"/>
    </xf>
    <xf numFmtId="0" fontId="21" fillId="2" borderId="11" xfId="0" applyFont="1" applyFill="1" applyBorder="1" applyAlignment="1" applyProtection="1">
      <alignment horizontal="left"/>
      <protection locked="0"/>
    </xf>
    <xf numFmtId="0" fontId="21" fillId="2" borderId="4" xfId="0" applyFont="1" applyFill="1" applyBorder="1" applyAlignment="1" applyProtection="1">
      <alignment horizontal="left"/>
      <protection locked="0"/>
    </xf>
    <xf numFmtId="0" fontId="21" fillId="2" borderId="5" xfId="0" applyFont="1" applyFill="1" applyBorder="1" applyAlignment="1" applyProtection="1">
      <alignment horizontal="left"/>
      <protection locked="0"/>
    </xf>
    <xf numFmtId="0" fontId="21" fillId="2" borderId="2" xfId="0" applyFont="1" applyFill="1" applyBorder="1" applyAlignment="1" applyProtection="1">
      <alignment horizontal="left"/>
      <protection locked="0"/>
    </xf>
    <xf numFmtId="0" fontId="21" fillId="2" borderId="0" xfId="0" applyFont="1" applyFill="1" applyAlignment="1" applyProtection="1">
      <alignment horizontal="left"/>
      <protection locked="0"/>
    </xf>
    <xf numFmtId="0" fontId="21" fillId="2" borderId="1" xfId="0" applyFont="1" applyFill="1" applyBorder="1" applyAlignment="1" applyProtection="1">
      <alignment horizontal="left"/>
      <protection locked="0"/>
    </xf>
    <xf numFmtId="0" fontId="2" fillId="0" borderId="1" xfId="0" applyFont="1" applyBorder="1"/>
    <xf numFmtId="3" fontId="9" fillId="0" borderId="6" xfId="0" applyNumberFormat="1" applyFont="1" applyBorder="1" applyAlignment="1">
      <alignment horizontal="center" textRotation="90"/>
    </xf>
    <xf numFmtId="3" fontId="9" fillId="0" borderId="7" xfId="0" applyNumberFormat="1" applyFont="1" applyBorder="1" applyAlignment="1">
      <alignment horizontal="center" textRotation="90"/>
    </xf>
    <xf numFmtId="3" fontId="9" fillId="0" borderId="8" xfId="0" applyNumberFormat="1" applyFont="1" applyBorder="1" applyAlignment="1">
      <alignment horizontal="center" textRotation="90"/>
    </xf>
    <xf numFmtId="165" fontId="7" fillId="0" borderId="1" xfId="1" applyNumberFormat="1" applyFont="1" applyBorder="1" applyAlignment="1">
      <alignment horizontal="left"/>
    </xf>
    <xf numFmtId="0" fontId="8" fillId="0" borderId="0" xfId="0" applyFont="1"/>
    <xf numFmtId="0" fontId="8" fillId="0" borderId="1" xfId="0" applyFont="1" applyBorder="1"/>
    <xf numFmtId="0" fontId="5" fillId="2" borderId="2" xfId="1" applyFont="1" applyFill="1" applyBorder="1" applyAlignment="1" applyProtection="1">
      <alignment horizontal="left"/>
      <protection locked="0"/>
    </xf>
    <xf numFmtId="0" fontId="5" fillId="2" borderId="0" xfId="1" applyFont="1" applyFill="1" applyAlignment="1" applyProtection="1">
      <alignment horizontal="left"/>
      <protection locked="0"/>
    </xf>
    <xf numFmtId="4" fontId="4" fillId="0" borderId="0" xfId="0" applyNumberFormat="1" applyFont="1" applyAlignment="1">
      <alignment horizontal="left" wrapText="1"/>
    </xf>
    <xf numFmtId="0" fontId="6" fillId="0" borderId="2" xfId="1" applyFont="1" applyBorder="1" applyAlignment="1">
      <alignment horizontal="center"/>
    </xf>
    <xf numFmtId="0" fontId="6" fillId="0" borderId="1" xfId="1" applyFont="1" applyBorder="1" applyAlignment="1">
      <alignment horizontal="center"/>
    </xf>
    <xf numFmtId="3" fontId="5" fillId="0" borderId="9" xfId="1" applyNumberFormat="1" applyFont="1" applyBorder="1" applyAlignment="1">
      <alignment horizontal="right"/>
    </xf>
    <xf numFmtId="3" fontId="5" fillId="0" borderId="3" xfId="1" applyNumberFormat="1" applyFont="1" applyBorder="1" applyAlignment="1">
      <alignment horizontal="right"/>
    </xf>
    <xf numFmtId="0" fontId="5" fillId="0" borderId="7" xfId="0" applyFont="1" applyBorder="1" applyAlignment="1">
      <alignment horizontal="right"/>
    </xf>
    <xf numFmtId="0" fontId="5" fillId="0" borderId="1" xfId="0" applyFont="1" applyBorder="1" applyAlignment="1">
      <alignment horizontal="right"/>
    </xf>
    <xf numFmtId="0" fontId="6" fillId="0" borderId="12" xfId="1" applyFont="1" applyBorder="1" applyAlignment="1">
      <alignment horizontal="center"/>
    </xf>
    <xf numFmtId="3" fontId="5" fillId="0" borderId="2" xfId="1" applyNumberFormat="1" applyFont="1" applyBorder="1" applyAlignment="1">
      <alignment horizontal="right"/>
    </xf>
    <xf numFmtId="3" fontId="5" fillId="0" borderId="1" xfId="1" applyNumberFormat="1" applyFont="1" applyBorder="1" applyAlignment="1">
      <alignment horizontal="right"/>
    </xf>
    <xf numFmtId="0" fontId="6" fillId="0" borderId="9" xfId="1" applyFont="1" applyBorder="1" applyAlignment="1">
      <alignment horizontal="center"/>
    </xf>
    <xf numFmtId="0" fontId="6" fillId="0" borderId="3" xfId="1" applyFont="1" applyBorder="1" applyAlignment="1">
      <alignment horizontal="center"/>
    </xf>
    <xf numFmtId="0" fontId="6" fillId="0" borderId="0" xfId="1" applyFont="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 fillId="0" borderId="8" xfId="0" applyFont="1" applyBorder="1" applyAlignment="1">
      <alignment horizontal="right"/>
    </xf>
    <xf numFmtId="0" fontId="5" fillId="0" borderId="3" xfId="0" applyFont="1" applyBorder="1" applyAlignment="1">
      <alignment horizontal="right"/>
    </xf>
    <xf numFmtId="165" fontId="5" fillId="0" borderId="14" xfId="0" applyNumberFormat="1" applyFont="1" applyBorder="1" applyAlignment="1">
      <alignment horizontal="left"/>
    </xf>
    <xf numFmtId="165" fontId="5" fillId="0" borderId="13" xfId="0" applyNumberFormat="1" applyFont="1" applyBorder="1" applyAlignment="1">
      <alignment horizontal="left"/>
    </xf>
    <xf numFmtId="165" fontId="5" fillId="0" borderId="12" xfId="0" applyNumberFormat="1" applyFont="1" applyBorder="1" applyAlignment="1">
      <alignment horizontal="left"/>
    </xf>
    <xf numFmtId="168" fontId="9" fillId="0" borderId="11" xfId="0" applyNumberFormat="1" applyFont="1" applyBorder="1"/>
    <xf numFmtId="168" fontId="9" fillId="0" borderId="5" xfId="0" applyNumberFormat="1" applyFont="1" applyBorder="1"/>
    <xf numFmtId="0" fontId="5" fillId="0" borderId="11" xfId="0" applyFont="1" applyBorder="1" applyAlignment="1">
      <alignment horizontal="center" textRotation="90"/>
    </xf>
    <xf numFmtId="0" fontId="5" fillId="0" borderId="5" xfId="0" applyFont="1" applyBorder="1" applyAlignment="1">
      <alignment horizontal="center" textRotation="90"/>
    </xf>
    <xf numFmtId="0" fontId="5" fillId="0" borderId="2" xfId="0" applyFont="1" applyBorder="1" applyAlignment="1">
      <alignment horizontal="center" textRotation="90"/>
    </xf>
    <xf numFmtId="0" fontId="5" fillId="0" borderId="1" xfId="0" applyFont="1" applyBorder="1" applyAlignment="1">
      <alignment horizontal="center" textRotation="90"/>
    </xf>
    <xf numFmtId="0" fontId="5" fillId="0" borderId="9" xfId="0" applyFont="1" applyBorder="1" applyAlignment="1">
      <alignment horizontal="center" textRotation="90"/>
    </xf>
    <xf numFmtId="0" fontId="5" fillId="0" borderId="3" xfId="0" applyFont="1" applyBorder="1" applyAlignment="1">
      <alignment horizontal="center" textRotation="90"/>
    </xf>
    <xf numFmtId="0" fontId="33" fillId="0" borderId="2" xfId="1" applyFont="1" applyBorder="1" applyAlignment="1">
      <alignment horizontal="left"/>
    </xf>
    <xf numFmtId="0" fontId="33" fillId="0" borderId="0" xfId="1" applyFont="1" applyAlignment="1">
      <alignment horizontal="left"/>
    </xf>
    <xf numFmtId="0" fontId="33" fillId="0" borderId="9" xfId="1" applyFont="1" applyBorder="1" applyAlignment="1">
      <alignment horizontal="left"/>
    </xf>
    <xf numFmtId="0" fontId="33" fillId="0" borderId="10" xfId="1" applyFont="1" applyBorder="1" applyAlignment="1">
      <alignment horizontal="left"/>
    </xf>
    <xf numFmtId="0" fontId="2" fillId="0" borderId="2" xfId="0" applyFont="1" applyBorder="1" applyAlignment="1">
      <alignment wrapText="1"/>
    </xf>
    <xf numFmtId="0" fontId="2" fillId="0" borderId="0" xfId="0" applyFont="1" applyAlignment="1">
      <alignment wrapText="1"/>
    </xf>
    <xf numFmtId="165" fontId="25" fillId="2" borderId="2" xfId="1" applyNumberFormat="1" applyFont="1" applyFill="1" applyBorder="1" applyAlignment="1">
      <alignment horizontal="right"/>
    </xf>
    <xf numFmtId="165" fontId="25" fillId="2" borderId="1" xfId="1" applyNumberFormat="1" applyFont="1" applyFill="1" applyBorder="1" applyAlignment="1">
      <alignment horizontal="right"/>
    </xf>
    <xf numFmtId="0" fontId="17" fillId="2" borderId="2" xfId="1" applyFont="1" applyFill="1" applyBorder="1" applyAlignment="1" applyProtection="1">
      <alignment horizontal="left"/>
      <protection locked="0"/>
    </xf>
    <xf numFmtId="0" fontId="23" fillId="2" borderId="0" xfId="1" applyFont="1" applyFill="1" applyAlignment="1" applyProtection="1">
      <alignment horizontal="left"/>
      <protection locked="0"/>
    </xf>
    <xf numFmtId="165" fontId="4" fillId="0" borderId="0" xfId="0" applyNumberFormat="1" applyFont="1"/>
    <xf numFmtId="165" fontId="16" fillId="2" borderId="2" xfId="1" applyNumberFormat="1" applyFont="1" applyFill="1" applyBorder="1" applyAlignment="1">
      <alignment horizontal="right"/>
    </xf>
    <xf numFmtId="165" fontId="16" fillId="2" borderId="1" xfId="1" applyNumberFormat="1" applyFont="1" applyFill="1" applyBorder="1" applyAlignment="1">
      <alignment horizontal="right"/>
    </xf>
    <xf numFmtId="165" fontId="11" fillId="0" borderId="9" xfId="1" quotePrefix="1" applyNumberFormat="1" applyFont="1" applyBorder="1" applyAlignment="1">
      <alignment horizontal="right"/>
    </xf>
    <xf numFmtId="165" fontId="11" fillId="0" borderId="3" xfId="1" applyNumberFormat="1" applyFont="1" applyBorder="1" applyAlignment="1">
      <alignment horizontal="right"/>
    </xf>
    <xf numFmtId="0" fontId="20" fillId="2" borderId="11" xfId="0" applyFont="1" applyFill="1" applyBorder="1" applyAlignment="1" applyProtection="1">
      <alignment horizontal="left"/>
      <protection locked="0"/>
    </xf>
    <xf numFmtId="0" fontId="20" fillId="2" borderId="4" xfId="0" applyFont="1" applyFill="1" applyBorder="1" applyAlignment="1" applyProtection="1">
      <alignment horizontal="left"/>
      <protection locked="0"/>
    </xf>
    <xf numFmtId="0" fontId="20" fillId="2" borderId="5" xfId="0" applyFont="1" applyFill="1" applyBorder="1" applyAlignment="1" applyProtection="1">
      <alignment horizontal="left"/>
      <protection locked="0"/>
    </xf>
    <xf numFmtId="0" fontId="20" fillId="2" borderId="2" xfId="0" applyFont="1" applyFill="1" applyBorder="1" applyAlignment="1" applyProtection="1">
      <alignment horizontal="left"/>
      <protection locked="0"/>
    </xf>
    <xf numFmtId="0" fontId="20" fillId="2" borderId="0" xfId="0" applyFont="1" applyFill="1" applyAlignment="1" applyProtection="1">
      <alignment horizontal="left"/>
      <protection locked="0"/>
    </xf>
    <xf numFmtId="0" fontId="20" fillId="2" borderId="1" xfId="0" applyFont="1" applyFill="1" applyBorder="1" applyAlignment="1" applyProtection="1">
      <alignment horizontal="left"/>
      <protection locked="0"/>
    </xf>
    <xf numFmtId="0" fontId="55" fillId="2" borderId="11" xfId="0" applyFont="1" applyFill="1" applyBorder="1" applyAlignment="1" applyProtection="1">
      <alignment horizontal="left"/>
      <protection locked="0"/>
    </xf>
    <xf numFmtId="0" fontId="55" fillId="2" borderId="4" xfId="0" applyFont="1" applyFill="1" applyBorder="1" applyAlignment="1" applyProtection="1">
      <alignment horizontal="left"/>
      <protection locked="0"/>
    </xf>
    <xf numFmtId="0" fontId="55" fillId="2" borderId="5" xfId="0" applyFont="1" applyFill="1" applyBorder="1" applyAlignment="1" applyProtection="1">
      <alignment horizontal="left"/>
      <protection locked="0"/>
    </xf>
    <xf numFmtId="0" fontId="55" fillId="2" borderId="2" xfId="0" applyFont="1" applyFill="1" applyBorder="1" applyAlignment="1" applyProtection="1">
      <alignment horizontal="left"/>
      <protection locked="0"/>
    </xf>
    <xf numFmtId="0" fontId="55" fillId="2" borderId="0" xfId="0" applyFont="1" applyFill="1" applyAlignment="1" applyProtection="1">
      <alignment horizontal="left"/>
      <protection locked="0"/>
    </xf>
    <xf numFmtId="0" fontId="55" fillId="2" borderId="1" xfId="0" applyFont="1" applyFill="1" applyBorder="1" applyAlignment="1" applyProtection="1">
      <alignment horizontal="left"/>
      <protection locked="0"/>
    </xf>
    <xf numFmtId="0" fontId="56" fillId="3" borderId="0" xfId="0" applyFont="1" applyFill="1" applyAlignment="1">
      <alignment horizontal="left" vertical="top" wrapText="1"/>
    </xf>
    <xf numFmtId="0" fontId="34" fillId="2" borderId="9" xfId="0" applyFont="1" applyFill="1" applyBorder="1" applyAlignment="1">
      <alignment horizontal="center"/>
    </xf>
    <xf numFmtId="0" fontId="34" fillId="2" borderId="10" xfId="0" applyFont="1" applyFill="1" applyBorder="1" applyAlignment="1">
      <alignment horizontal="center"/>
    </xf>
    <xf numFmtId="0" fontId="34" fillId="2" borderId="3" xfId="0" applyFont="1" applyFill="1" applyBorder="1" applyAlignment="1">
      <alignment horizontal="center"/>
    </xf>
  </cellXfs>
  <cellStyles count="2">
    <cellStyle name="Standard" xfId="0" builtinId="0"/>
    <cellStyle name="Standard_M-Preis Det." xfId="1" xr:uid="{00000000-0005-0000-0000-000001000000}"/>
  </cellStyles>
  <dxfs count="0"/>
  <tableStyles count="0" defaultTableStyle="TableStyleMedium9" defaultPivotStyle="PivotStyleLight16"/>
  <colors>
    <mruColors>
      <color rgb="FFFFFF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55</xdr:row>
      <xdr:rowOff>28575</xdr:rowOff>
    </xdr:from>
    <xdr:to>
      <xdr:col>9</xdr:col>
      <xdr:colOff>295275</xdr:colOff>
      <xdr:row>58</xdr:row>
      <xdr:rowOff>28575</xdr:rowOff>
    </xdr:to>
    <xdr:sp macro="" textlink="">
      <xdr:nvSpPr>
        <xdr:cNvPr id="3095" name="Text Box 23">
          <a:extLst>
            <a:ext uri="{FF2B5EF4-FFF2-40B4-BE49-F238E27FC236}">
              <a16:creationId xmlns:a16="http://schemas.microsoft.com/office/drawing/2014/main" id="{00000000-0008-0000-0000-0000170C0000}"/>
            </a:ext>
          </a:extLst>
        </xdr:cNvPr>
        <xdr:cNvSpPr txBox="1">
          <a:spLocks noChangeArrowheads="1"/>
        </xdr:cNvSpPr>
      </xdr:nvSpPr>
      <xdr:spPr bwMode="auto">
        <a:xfrm>
          <a:off x="0" y="6600825"/>
          <a:ext cx="4352925" cy="428625"/>
        </a:xfrm>
        <a:prstGeom prst="rect">
          <a:avLst/>
        </a:prstGeom>
        <a:solidFill>
          <a:srgbClr val="CCFFFF"/>
        </a:solidFill>
        <a:ln w="9525">
          <a:noFill/>
          <a:miter lim="800000"/>
          <a:headEnd/>
          <a:tailEnd/>
        </a:ln>
      </xdr:spPr>
      <xdr:txBody>
        <a:bodyPr vertOverflow="clip" wrap="square" lIns="27432" tIns="22860" rIns="0" bIns="0" anchor="t" upright="1"/>
        <a:lstStyle/>
        <a:p>
          <a:pPr algn="l" rtl="0">
            <a:defRPr sz="1000"/>
          </a:pPr>
          <a:r>
            <a:rPr lang="de-CH" sz="800" b="1" i="0" u="none" strike="noStrike" baseline="0">
              <a:solidFill>
                <a:srgbClr val="000000"/>
              </a:solidFill>
              <a:latin typeface="Arial"/>
              <a:cs typeface="Arial"/>
            </a:rPr>
            <a:t>Ein ausgefülltes Formular ist innert 30 Tagen nach Ablauf der Berichtsperiode unaufgefordert einzureichen. Bei vorgängiger Zustellung per E-Mail bitten wir Sie, die Hauptblätter auszudrucken und unterschrieben per Post nachzusenden.</a:t>
          </a:r>
        </a:p>
      </xdr:txBody>
    </xdr:sp>
    <xdr:clientData/>
  </xdr:twoCellAnchor>
  <xdr:twoCellAnchor>
    <xdr:from>
      <xdr:col>7</xdr:col>
      <xdr:colOff>47625</xdr:colOff>
      <xdr:row>42</xdr:row>
      <xdr:rowOff>76200</xdr:rowOff>
    </xdr:from>
    <xdr:to>
      <xdr:col>11</xdr:col>
      <xdr:colOff>409575</xdr:colOff>
      <xdr:row>43</xdr:row>
      <xdr:rowOff>114300</xdr:rowOff>
    </xdr:to>
    <xdr:sp macro="" textlink="">
      <xdr:nvSpPr>
        <xdr:cNvPr id="3099" name="Text Box 27">
          <a:extLst>
            <a:ext uri="{FF2B5EF4-FFF2-40B4-BE49-F238E27FC236}">
              <a16:creationId xmlns:a16="http://schemas.microsoft.com/office/drawing/2014/main" id="{00000000-0008-0000-0000-00001B0C0000}"/>
            </a:ext>
          </a:extLst>
        </xdr:cNvPr>
        <xdr:cNvSpPr txBox="1">
          <a:spLocks noChangeArrowheads="1"/>
        </xdr:cNvSpPr>
      </xdr:nvSpPr>
      <xdr:spPr bwMode="auto">
        <a:xfrm>
          <a:off x="3048000" y="5314950"/>
          <a:ext cx="2371725" cy="1809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1000" b="0" i="0" u="none" strike="noStrike" baseline="0">
              <a:solidFill>
                <a:srgbClr val="000000"/>
              </a:solidFill>
              <a:latin typeface="Arial"/>
              <a:cs typeface="Arial"/>
            </a:rPr>
            <a:t>&gt; </a:t>
          </a:r>
          <a:r>
            <a:rPr lang="de-CH" sz="700" b="1" i="0" u="none" strike="noStrike" baseline="0">
              <a:solidFill>
                <a:srgbClr val="000000"/>
              </a:solidFill>
              <a:latin typeface="Arial"/>
              <a:cs typeface="Arial"/>
            </a:rPr>
            <a:t>Saftmenge vor allfälliger Aromagewinnung</a:t>
          </a:r>
          <a:endParaRPr lang="de-CH" sz="700" b="0" i="0" u="none" strike="noStrike" baseline="0">
            <a:solidFill>
              <a:srgbClr val="000000"/>
            </a:solidFill>
            <a:latin typeface="Arial"/>
            <a:cs typeface="Arial"/>
          </a:endParaRPr>
        </a:p>
        <a:p>
          <a:pPr algn="l" rtl="0">
            <a:defRPr sz="1000"/>
          </a:pPr>
          <a:endParaRPr lang="de-CH" sz="700" b="0" i="0" u="none" strike="noStrike" baseline="0">
            <a:solidFill>
              <a:srgbClr val="000000"/>
            </a:solidFill>
            <a:latin typeface="Arial"/>
            <a:cs typeface="Arial"/>
          </a:endParaRPr>
        </a:p>
      </xdr:txBody>
    </xdr:sp>
    <xdr:clientData/>
  </xdr:twoCellAnchor>
  <xdr:twoCellAnchor>
    <xdr:from>
      <xdr:col>7</xdr:col>
      <xdr:colOff>66675</xdr:colOff>
      <xdr:row>41</xdr:row>
      <xdr:rowOff>95250</xdr:rowOff>
    </xdr:from>
    <xdr:to>
      <xdr:col>7</xdr:col>
      <xdr:colOff>66675</xdr:colOff>
      <xdr:row>44</xdr:row>
      <xdr:rowOff>57150</xdr:rowOff>
    </xdr:to>
    <xdr:sp macro="" textlink="">
      <xdr:nvSpPr>
        <xdr:cNvPr id="3736" name="Line 28">
          <a:extLst>
            <a:ext uri="{FF2B5EF4-FFF2-40B4-BE49-F238E27FC236}">
              <a16:creationId xmlns:a16="http://schemas.microsoft.com/office/drawing/2014/main" id="{00000000-0008-0000-0000-0000980E0000}"/>
            </a:ext>
          </a:extLst>
        </xdr:cNvPr>
        <xdr:cNvSpPr>
          <a:spLocks noChangeShapeType="1"/>
        </xdr:cNvSpPr>
      </xdr:nvSpPr>
      <xdr:spPr bwMode="auto">
        <a:xfrm>
          <a:off x="3067050" y="5191125"/>
          <a:ext cx="0" cy="390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41</xdr:row>
      <xdr:rowOff>95250</xdr:rowOff>
    </xdr:from>
    <xdr:to>
      <xdr:col>7</xdr:col>
      <xdr:colOff>57150</xdr:colOff>
      <xdr:row>41</xdr:row>
      <xdr:rowOff>95250</xdr:rowOff>
    </xdr:to>
    <xdr:sp macro="" textlink="">
      <xdr:nvSpPr>
        <xdr:cNvPr id="3737" name="Line 30">
          <a:extLst>
            <a:ext uri="{FF2B5EF4-FFF2-40B4-BE49-F238E27FC236}">
              <a16:creationId xmlns:a16="http://schemas.microsoft.com/office/drawing/2014/main" id="{00000000-0008-0000-0000-0000990E0000}"/>
            </a:ext>
          </a:extLst>
        </xdr:cNvPr>
        <xdr:cNvSpPr>
          <a:spLocks noChangeShapeType="1"/>
        </xdr:cNvSpPr>
      </xdr:nvSpPr>
      <xdr:spPr bwMode="auto">
        <a:xfrm>
          <a:off x="3000375" y="5191125"/>
          <a:ext cx="57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44</xdr:row>
      <xdr:rowOff>57150</xdr:rowOff>
    </xdr:from>
    <xdr:to>
      <xdr:col>7</xdr:col>
      <xdr:colOff>66675</xdr:colOff>
      <xdr:row>44</xdr:row>
      <xdr:rowOff>57150</xdr:rowOff>
    </xdr:to>
    <xdr:sp macro="" textlink="">
      <xdr:nvSpPr>
        <xdr:cNvPr id="3738" name="Line 34">
          <a:extLst>
            <a:ext uri="{FF2B5EF4-FFF2-40B4-BE49-F238E27FC236}">
              <a16:creationId xmlns:a16="http://schemas.microsoft.com/office/drawing/2014/main" id="{00000000-0008-0000-0000-00009A0E0000}"/>
            </a:ext>
          </a:extLst>
        </xdr:cNvPr>
        <xdr:cNvSpPr>
          <a:spLocks noChangeShapeType="1"/>
        </xdr:cNvSpPr>
      </xdr:nvSpPr>
      <xdr:spPr bwMode="auto">
        <a:xfrm>
          <a:off x="3009900" y="5581650"/>
          <a:ext cx="57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55</xdr:row>
      <xdr:rowOff>19050</xdr:rowOff>
    </xdr:from>
    <xdr:to>
      <xdr:col>20</xdr:col>
      <xdr:colOff>19050</xdr:colOff>
      <xdr:row>58</xdr:row>
      <xdr:rowOff>9525</xdr:rowOff>
    </xdr:to>
    <xdr:sp macro="" textlink="">
      <xdr:nvSpPr>
        <xdr:cNvPr id="3132" name="Text Box 60" descr="Textfeld:  &#10;.....................................................................................                              .........................................................................................................&#10;Ort und D">
          <a:extLst>
            <a:ext uri="{FF2B5EF4-FFF2-40B4-BE49-F238E27FC236}">
              <a16:creationId xmlns:a16="http://schemas.microsoft.com/office/drawing/2014/main" id="{00000000-0008-0000-0000-00003C0C0000}"/>
            </a:ext>
          </a:extLst>
        </xdr:cNvPr>
        <xdr:cNvSpPr txBox="1">
          <a:spLocks noChangeArrowheads="1"/>
        </xdr:cNvSpPr>
      </xdr:nvSpPr>
      <xdr:spPr bwMode="auto">
        <a:xfrm>
          <a:off x="5010150" y="6591300"/>
          <a:ext cx="4305300" cy="419100"/>
        </a:xfrm>
        <a:prstGeom prst="rect">
          <a:avLst/>
        </a:prstGeom>
        <a:solidFill>
          <a:srgbClr val="FFFF99"/>
        </a:solidFill>
        <a:ln w="3175">
          <a:noFill/>
          <a:miter lim="800000"/>
          <a:headEnd/>
          <a:tailEnd/>
        </a:ln>
      </xdr:spPr>
      <xdr:txBody>
        <a:bodyPr vertOverflow="clip" wrap="square" lIns="27432" tIns="22860" rIns="0" bIns="0" anchor="t" upright="1"/>
        <a:lstStyle/>
        <a:p>
          <a:pPr algn="l" rtl="0">
            <a:defRPr sz="1000"/>
          </a:pPr>
          <a:r>
            <a:rPr lang="de-CH" sz="10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Ort und Datum                                                          Rechtsverbindliche Unterschrift </a:t>
          </a:r>
        </a:p>
      </xdr:txBody>
    </xdr:sp>
    <xdr:clientData/>
  </xdr:twoCellAnchor>
  <xdr:twoCellAnchor>
    <xdr:from>
      <xdr:col>11</xdr:col>
      <xdr:colOff>0</xdr:colOff>
      <xdr:row>55</xdr:row>
      <xdr:rowOff>47625</xdr:rowOff>
    </xdr:from>
    <xdr:to>
      <xdr:col>15</xdr:col>
      <xdr:colOff>209550</xdr:colOff>
      <xdr:row>56</xdr:row>
      <xdr:rowOff>76200</xdr:rowOff>
    </xdr:to>
    <xdr:sp macro="" textlink="" fLocksText="0">
      <xdr:nvSpPr>
        <xdr:cNvPr id="3301" name="Text Box 61">
          <a:extLst>
            <a:ext uri="{FF2B5EF4-FFF2-40B4-BE49-F238E27FC236}">
              <a16:creationId xmlns:a16="http://schemas.microsoft.com/office/drawing/2014/main" id="{00000000-0008-0000-0000-0000E50C0000}"/>
            </a:ext>
          </a:extLst>
        </xdr:cNvPr>
        <xdr:cNvSpPr txBox="1">
          <a:spLocks noChangeArrowheads="1"/>
        </xdr:cNvSpPr>
      </xdr:nvSpPr>
      <xdr:spPr bwMode="auto">
        <a:xfrm>
          <a:off x="5010150" y="6619875"/>
          <a:ext cx="21145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28575</xdr:colOff>
      <xdr:row>55</xdr:row>
      <xdr:rowOff>57150</xdr:rowOff>
    </xdr:from>
    <xdr:to>
      <xdr:col>19</xdr:col>
      <xdr:colOff>371475</xdr:colOff>
      <xdr:row>56</xdr:row>
      <xdr:rowOff>85725</xdr:rowOff>
    </xdr:to>
    <xdr:sp macro="" textlink="" fLocksText="0">
      <xdr:nvSpPr>
        <xdr:cNvPr id="3302" name="Text Box 62">
          <a:extLst>
            <a:ext uri="{FF2B5EF4-FFF2-40B4-BE49-F238E27FC236}">
              <a16:creationId xmlns:a16="http://schemas.microsoft.com/office/drawing/2014/main" id="{00000000-0008-0000-0000-0000E60C0000}"/>
            </a:ext>
          </a:extLst>
        </xdr:cNvPr>
        <xdr:cNvSpPr txBox="1">
          <a:spLocks noChangeArrowheads="1"/>
        </xdr:cNvSpPr>
      </xdr:nvSpPr>
      <xdr:spPr bwMode="auto">
        <a:xfrm>
          <a:off x="7419975" y="6629400"/>
          <a:ext cx="17716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9</xdr:col>
      <xdr:colOff>66675</xdr:colOff>
      <xdr:row>3</xdr:row>
      <xdr:rowOff>57150</xdr:rowOff>
    </xdr:to>
    <xdr:grpSp>
      <xdr:nvGrpSpPr>
        <xdr:cNvPr id="3748" name="Gruppieren 2">
          <a:extLst>
            <a:ext uri="{FF2B5EF4-FFF2-40B4-BE49-F238E27FC236}">
              <a16:creationId xmlns:a16="http://schemas.microsoft.com/office/drawing/2014/main" id="{00000000-0008-0000-0000-0000A40E0000}"/>
            </a:ext>
          </a:extLst>
        </xdr:cNvPr>
        <xdr:cNvGrpSpPr>
          <a:grpSpLocks/>
        </xdr:cNvGrpSpPr>
      </xdr:nvGrpSpPr>
      <xdr:grpSpPr bwMode="auto">
        <a:xfrm>
          <a:off x="0" y="0"/>
          <a:ext cx="4605545" cy="554107"/>
          <a:chOff x="2536216" y="3185160"/>
          <a:chExt cx="4126992" cy="541652"/>
        </a:xfrm>
      </xdr:grpSpPr>
      <xdr:pic>
        <xdr:nvPicPr>
          <xdr:cNvPr id="3749" name="Grafik 3">
            <a:extLst>
              <a:ext uri="{FF2B5EF4-FFF2-40B4-BE49-F238E27FC236}">
                <a16:creationId xmlns:a16="http://schemas.microsoft.com/office/drawing/2014/main" id="{00000000-0008-0000-0000-0000A50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Textfeld 5">
            <a:extLst>
              <a:ext uri="{FF2B5EF4-FFF2-40B4-BE49-F238E27FC236}">
                <a16:creationId xmlns:a16="http://schemas.microsoft.com/office/drawing/2014/main" id="{00000000-0008-0000-0000-000013000000}"/>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38100</xdr:colOff>
      <xdr:row>30</xdr:row>
      <xdr:rowOff>38100</xdr:rowOff>
    </xdr:from>
    <xdr:to>
      <xdr:col>21</xdr:col>
      <xdr:colOff>457200</xdr:colOff>
      <xdr:row>49</xdr:row>
      <xdr:rowOff>123825</xdr:rowOff>
    </xdr:to>
    <xdr:sp macro="" textlink="">
      <xdr:nvSpPr>
        <xdr:cNvPr id="6177" name="Text Box 33">
          <a:extLst>
            <a:ext uri="{FF2B5EF4-FFF2-40B4-BE49-F238E27FC236}">
              <a16:creationId xmlns:a16="http://schemas.microsoft.com/office/drawing/2014/main" id="{00000000-0008-0000-0500-000021180000}"/>
            </a:ext>
          </a:extLst>
        </xdr:cNvPr>
        <xdr:cNvSpPr txBox="1">
          <a:spLocks noChangeArrowheads="1"/>
        </xdr:cNvSpPr>
      </xdr:nvSpPr>
      <xdr:spPr bwMode="auto">
        <a:xfrm>
          <a:off x="8439150" y="3848100"/>
          <a:ext cx="895350" cy="2590800"/>
        </a:xfrm>
        <a:prstGeom prst="rect">
          <a:avLst/>
        </a:prstGeom>
        <a:solidFill>
          <a:srgbClr val="FFFF99">
            <a:alpha val="50000"/>
          </a:srgbClr>
        </a:solidFill>
        <a:ln w="3175">
          <a:solidFill>
            <a:srgbClr val="FFCC00"/>
          </a:solidFill>
          <a:miter lim="800000"/>
          <a:headEnd/>
          <a:tailEnd/>
        </a:ln>
      </xdr:spPr>
      <xdr:txBody>
        <a:bodyPr vertOverflow="clip" vert="vert270" wrap="square" lIns="0" tIns="0" rIns="0" bIns="18288" anchor="t" upright="1"/>
        <a:lstStyle/>
        <a:p>
          <a:pPr algn="l" rtl="0">
            <a:defRPr sz="1000"/>
          </a:pPr>
          <a:endParaRPr lang="de-CH" sz="700" b="0" i="0" u="none" strike="noStrike" baseline="0">
            <a:solidFill>
              <a:srgbClr val="000000"/>
            </a:solidFill>
            <a:latin typeface="Arial"/>
            <a:cs typeface="Arial"/>
          </a:endParaRPr>
        </a:p>
        <a:p>
          <a:pPr algn="l" rtl="0">
            <a:defRPr sz="1000"/>
          </a:pPr>
          <a:endParaRPr lang="de-CH" sz="700" b="0" i="0" u="none" strike="noStrike" baseline="0">
            <a:solidFill>
              <a:srgbClr val="000000"/>
            </a:solidFill>
            <a:latin typeface="Arial"/>
            <a:cs typeface="Arial"/>
          </a:endParaRPr>
        </a:p>
        <a:p>
          <a:pPr algn="l" rtl="0">
            <a:defRPr sz="1000"/>
          </a:pPr>
          <a:r>
            <a:rPr lang="de-CH" sz="700" b="0" i="0" u="none" strike="noStrike" baseline="0">
              <a:solidFill>
                <a:srgbClr val="000000"/>
              </a:solidFill>
              <a:latin typeface="Arial"/>
              <a:cs typeface="Arial"/>
            </a:rPr>
            <a:t>..........................................................................................                                                                 </a:t>
          </a:r>
          <a:r>
            <a:rPr lang="de-CH" sz="700" b="1" i="0" u="none" strike="noStrike" baseline="0">
              <a:solidFill>
                <a:srgbClr val="000000"/>
              </a:solidFill>
              <a:latin typeface="Arial"/>
              <a:cs typeface="Arial"/>
            </a:rPr>
            <a:t> Ort und Datum                                     </a:t>
          </a:r>
        </a:p>
        <a:p>
          <a:pPr algn="l" rtl="0">
            <a:defRPr sz="1000"/>
          </a:pPr>
          <a:endParaRPr lang="de-CH" sz="700" b="1" i="0" u="none" strike="noStrike" baseline="0">
            <a:solidFill>
              <a:srgbClr val="000000"/>
            </a:solidFill>
            <a:latin typeface="Arial"/>
            <a:cs typeface="Arial"/>
          </a:endParaRPr>
        </a:p>
        <a:p>
          <a:pPr algn="l" rtl="0">
            <a:defRPr sz="1000"/>
          </a:pPr>
          <a:endParaRPr lang="de-CH" sz="700" b="1" i="0" u="none" strike="noStrike" baseline="0">
            <a:solidFill>
              <a:srgbClr val="000000"/>
            </a:solidFill>
            <a:latin typeface="Arial"/>
            <a:cs typeface="Arial"/>
          </a:endParaRPr>
        </a:p>
        <a:p>
          <a:pPr algn="l" rtl="0">
            <a:defRPr sz="1000"/>
          </a:pPr>
          <a:r>
            <a:rPr lang="de-CH" sz="700" b="1" i="0" u="none" strike="noStrike" baseline="0">
              <a:solidFill>
                <a:srgbClr val="000000"/>
              </a:solidFill>
              <a:latin typeface="Arial"/>
              <a:cs typeface="Arial"/>
            </a:rPr>
            <a:t>.................................................................................. RchtsverbindlicheUnterschrift </a:t>
          </a:r>
        </a:p>
      </xdr:txBody>
    </xdr:sp>
    <xdr:clientData/>
  </xdr:twoCellAnchor>
  <xdr:twoCellAnchor>
    <xdr:from>
      <xdr:col>20</xdr:col>
      <xdr:colOff>95250</xdr:colOff>
      <xdr:row>34</xdr:row>
      <xdr:rowOff>104775</xdr:rowOff>
    </xdr:from>
    <xdr:to>
      <xdr:col>20</xdr:col>
      <xdr:colOff>295275</xdr:colOff>
      <xdr:row>49</xdr:row>
      <xdr:rowOff>95250</xdr:rowOff>
    </xdr:to>
    <xdr:sp macro="" textlink="" fLocksText="0">
      <xdr:nvSpPr>
        <xdr:cNvPr id="6241" name="Text Box 50">
          <a:extLst>
            <a:ext uri="{FF2B5EF4-FFF2-40B4-BE49-F238E27FC236}">
              <a16:creationId xmlns:a16="http://schemas.microsoft.com/office/drawing/2014/main" id="{00000000-0008-0000-0500-000061180000}"/>
            </a:ext>
          </a:extLst>
        </xdr:cNvPr>
        <xdr:cNvSpPr txBox="1">
          <a:spLocks noChangeArrowheads="1"/>
        </xdr:cNvSpPr>
      </xdr:nvSpPr>
      <xdr:spPr bwMode="auto">
        <a:xfrm>
          <a:off x="8496300" y="4486275"/>
          <a:ext cx="200025" cy="1924050"/>
        </a:xfrm>
        <a:prstGeom prst="rect">
          <a:avLst/>
        </a:prstGeom>
        <a:solidFill>
          <a:srgbClr val="FFFF99">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47625</xdr:colOff>
      <xdr:row>34</xdr:row>
      <xdr:rowOff>114300</xdr:rowOff>
    </xdr:from>
    <xdr:to>
      <xdr:col>21</xdr:col>
      <xdr:colOff>247650</xdr:colOff>
      <xdr:row>49</xdr:row>
      <xdr:rowOff>104775</xdr:rowOff>
    </xdr:to>
    <xdr:sp macro="" textlink="" fLocksText="0">
      <xdr:nvSpPr>
        <xdr:cNvPr id="6242" name="Text Box 51">
          <a:extLst>
            <a:ext uri="{FF2B5EF4-FFF2-40B4-BE49-F238E27FC236}">
              <a16:creationId xmlns:a16="http://schemas.microsoft.com/office/drawing/2014/main" id="{00000000-0008-0000-0500-000062180000}"/>
            </a:ext>
          </a:extLst>
        </xdr:cNvPr>
        <xdr:cNvSpPr txBox="1">
          <a:spLocks noChangeArrowheads="1"/>
        </xdr:cNvSpPr>
      </xdr:nvSpPr>
      <xdr:spPr bwMode="auto">
        <a:xfrm>
          <a:off x="8924925" y="4495800"/>
          <a:ext cx="200025" cy="1924050"/>
        </a:xfrm>
        <a:prstGeom prst="rect">
          <a:avLst/>
        </a:prstGeom>
        <a:solidFill>
          <a:srgbClr val="FFFF99">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11</xdr:col>
      <xdr:colOff>9525</xdr:colOff>
      <xdr:row>3</xdr:row>
      <xdr:rowOff>57150</xdr:rowOff>
    </xdr:to>
    <xdr:grpSp>
      <xdr:nvGrpSpPr>
        <xdr:cNvPr id="6391" name="Gruppieren 2">
          <a:extLst>
            <a:ext uri="{FF2B5EF4-FFF2-40B4-BE49-F238E27FC236}">
              <a16:creationId xmlns:a16="http://schemas.microsoft.com/office/drawing/2014/main" id="{00000000-0008-0000-0500-0000F7180000}"/>
            </a:ext>
          </a:extLst>
        </xdr:cNvPr>
        <xdr:cNvGrpSpPr>
          <a:grpSpLocks/>
        </xdr:cNvGrpSpPr>
      </xdr:nvGrpSpPr>
      <xdr:grpSpPr bwMode="auto">
        <a:xfrm>
          <a:off x="0" y="0"/>
          <a:ext cx="4124325" cy="542925"/>
          <a:chOff x="2536216" y="3185160"/>
          <a:chExt cx="4126992" cy="541652"/>
        </a:xfrm>
      </xdr:grpSpPr>
      <xdr:pic>
        <xdr:nvPicPr>
          <xdr:cNvPr id="6392" name="Grafik 3">
            <a:extLst>
              <a:ext uri="{FF2B5EF4-FFF2-40B4-BE49-F238E27FC236}">
                <a16:creationId xmlns:a16="http://schemas.microsoft.com/office/drawing/2014/main" id="{00000000-0008-0000-0500-0000F81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Textfeld 5">
            <a:extLst>
              <a:ext uri="{FF2B5EF4-FFF2-40B4-BE49-F238E27FC236}">
                <a16:creationId xmlns:a16="http://schemas.microsoft.com/office/drawing/2014/main" id="{00000000-0008-0000-0500-000008000000}"/>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20</xdr:col>
      <xdr:colOff>38100</xdr:colOff>
      <xdr:row>30</xdr:row>
      <xdr:rowOff>38100</xdr:rowOff>
    </xdr:from>
    <xdr:to>
      <xdr:col>21</xdr:col>
      <xdr:colOff>457200</xdr:colOff>
      <xdr:row>49</xdr:row>
      <xdr:rowOff>123825</xdr:rowOff>
    </xdr:to>
    <xdr:sp macro="" textlink="">
      <xdr:nvSpPr>
        <xdr:cNvPr id="2" name="Text Box 33">
          <a:extLst>
            <a:ext uri="{FF2B5EF4-FFF2-40B4-BE49-F238E27FC236}">
              <a16:creationId xmlns:a16="http://schemas.microsoft.com/office/drawing/2014/main" id="{53E188FD-E472-4D49-8288-037B9E7461AF}"/>
            </a:ext>
          </a:extLst>
        </xdr:cNvPr>
        <xdr:cNvSpPr txBox="1">
          <a:spLocks noChangeArrowheads="1"/>
        </xdr:cNvSpPr>
      </xdr:nvSpPr>
      <xdr:spPr bwMode="auto">
        <a:xfrm>
          <a:off x="8439150" y="3848100"/>
          <a:ext cx="895350" cy="2590800"/>
        </a:xfrm>
        <a:prstGeom prst="rect">
          <a:avLst/>
        </a:prstGeom>
        <a:solidFill>
          <a:srgbClr val="FFFF99">
            <a:alpha val="50000"/>
          </a:srgbClr>
        </a:solidFill>
        <a:ln w="3175">
          <a:solidFill>
            <a:srgbClr val="FFCC00"/>
          </a:solidFill>
          <a:miter lim="800000"/>
          <a:headEnd/>
          <a:tailEnd/>
        </a:ln>
      </xdr:spPr>
      <xdr:txBody>
        <a:bodyPr vertOverflow="clip" vert="vert270" wrap="square" lIns="0" tIns="0" rIns="0" bIns="18288" anchor="t" upright="1"/>
        <a:lstStyle/>
        <a:p>
          <a:pPr algn="l" rtl="0">
            <a:defRPr sz="1000"/>
          </a:pPr>
          <a:endParaRPr lang="de-CH" sz="700" b="0" i="0" u="none" strike="noStrike" baseline="0">
            <a:solidFill>
              <a:srgbClr val="000000"/>
            </a:solidFill>
            <a:latin typeface="Arial"/>
            <a:cs typeface="Arial"/>
          </a:endParaRPr>
        </a:p>
        <a:p>
          <a:pPr algn="l" rtl="0">
            <a:defRPr sz="1000"/>
          </a:pPr>
          <a:endParaRPr lang="de-CH" sz="700" b="0" i="0" u="none" strike="noStrike" baseline="0">
            <a:solidFill>
              <a:srgbClr val="000000"/>
            </a:solidFill>
            <a:latin typeface="Arial"/>
            <a:cs typeface="Arial"/>
          </a:endParaRPr>
        </a:p>
        <a:p>
          <a:pPr algn="l" rtl="0">
            <a:defRPr sz="1000"/>
          </a:pPr>
          <a:r>
            <a:rPr lang="de-CH" sz="700" b="0" i="0" u="none" strike="noStrike" baseline="0">
              <a:solidFill>
                <a:srgbClr val="000000"/>
              </a:solidFill>
              <a:latin typeface="Arial"/>
              <a:cs typeface="Arial"/>
            </a:rPr>
            <a:t>..........................................................................................                                                                 </a:t>
          </a:r>
          <a:r>
            <a:rPr lang="de-CH" sz="700" b="1" i="0" u="none" strike="noStrike" baseline="0">
              <a:solidFill>
                <a:srgbClr val="000000"/>
              </a:solidFill>
              <a:latin typeface="Arial"/>
              <a:cs typeface="Arial"/>
            </a:rPr>
            <a:t> Ort und Datum                                     </a:t>
          </a:r>
        </a:p>
        <a:p>
          <a:pPr algn="l" rtl="0">
            <a:defRPr sz="1000"/>
          </a:pPr>
          <a:endParaRPr lang="de-CH" sz="700" b="1" i="0" u="none" strike="noStrike" baseline="0">
            <a:solidFill>
              <a:srgbClr val="000000"/>
            </a:solidFill>
            <a:latin typeface="Arial"/>
            <a:cs typeface="Arial"/>
          </a:endParaRPr>
        </a:p>
        <a:p>
          <a:pPr algn="l" rtl="0">
            <a:defRPr sz="1000"/>
          </a:pPr>
          <a:endParaRPr lang="de-CH" sz="700" b="1" i="0" u="none" strike="noStrike" baseline="0">
            <a:solidFill>
              <a:srgbClr val="000000"/>
            </a:solidFill>
            <a:latin typeface="Arial"/>
            <a:cs typeface="Arial"/>
          </a:endParaRPr>
        </a:p>
        <a:p>
          <a:pPr algn="l" rtl="0">
            <a:defRPr sz="1000"/>
          </a:pPr>
          <a:r>
            <a:rPr lang="de-CH" sz="700" b="1" i="0" u="none" strike="noStrike" baseline="0">
              <a:solidFill>
                <a:srgbClr val="000000"/>
              </a:solidFill>
              <a:latin typeface="Arial"/>
              <a:cs typeface="Arial"/>
            </a:rPr>
            <a:t>.................................................................................. RchtsverbindlicheUnterschrift </a:t>
          </a:r>
        </a:p>
      </xdr:txBody>
    </xdr:sp>
    <xdr:clientData/>
  </xdr:twoCellAnchor>
  <xdr:twoCellAnchor>
    <xdr:from>
      <xdr:col>20</xdr:col>
      <xdr:colOff>95250</xdr:colOff>
      <xdr:row>34</xdr:row>
      <xdr:rowOff>104775</xdr:rowOff>
    </xdr:from>
    <xdr:to>
      <xdr:col>20</xdr:col>
      <xdr:colOff>295275</xdr:colOff>
      <xdr:row>49</xdr:row>
      <xdr:rowOff>95250</xdr:rowOff>
    </xdr:to>
    <xdr:sp macro="" textlink="" fLocksText="0">
      <xdr:nvSpPr>
        <xdr:cNvPr id="3" name="Text Box 50">
          <a:extLst>
            <a:ext uri="{FF2B5EF4-FFF2-40B4-BE49-F238E27FC236}">
              <a16:creationId xmlns:a16="http://schemas.microsoft.com/office/drawing/2014/main" id="{552A3F1B-1AE6-479D-A83E-297AF058CFA2}"/>
            </a:ext>
          </a:extLst>
        </xdr:cNvPr>
        <xdr:cNvSpPr txBox="1">
          <a:spLocks noChangeArrowheads="1"/>
        </xdr:cNvSpPr>
      </xdr:nvSpPr>
      <xdr:spPr bwMode="auto">
        <a:xfrm>
          <a:off x="8496300" y="4486275"/>
          <a:ext cx="200025" cy="1924050"/>
        </a:xfrm>
        <a:prstGeom prst="rect">
          <a:avLst/>
        </a:prstGeom>
        <a:solidFill>
          <a:srgbClr val="FFFF99">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47625</xdr:colOff>
      <xdr:row>34</xdr:row>
      <xdr:rowOff>114300</xdr:rowOff>
    </xdr:from>
    <xdr:to>
      <xdr:col>21</xdr:col>
      <xdr:colOff>247650</xdr:colOff>
      <xdr:row>49</xdr:row>
      <xdr:rowOff>104775</xdr:rowOff>
    </xdr:to>
    <xdr:sp macro="" textlink="" fLocksText="0">
      <xdr:nvSpPr>
        <xdr:cNvPr id="4" name="Text Box 51">
          <a:extLst>
            <a:ext uri="{FF2B5EF4-FFF2-40B4-BE49-F238E27FC236}">
              <a16:creationId xmlns:a16="http://schemas.microsoft.com/office/drawing/2014/main" id="{03CC04EB-62E9-4371-930F-1CD649B76965}"/>
            </a:ext>
          </a:extLst>
        </xdr:cNvPr>
        <xdr:cNvSpPr txBox="1">
          <a:spLocks noChangeArrowheads="1"/>
        </xdr:cNvSpPr>
      </xdr:nvSpPr>
      <xdr:spPr bwMode="auto">
        <a:xfrm>
          <a:off x="8924925" y="4495800"/>
          <a:ext cx="200025" cy="1924050"/>
        </a:xfrm>
        <a:prstGeom prst="rect">
          <a:avLst/>
        </a:prstGeom>
        <a:solidFill>
          <a:srgbClr val="FFFF99">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11</xdr:col>
      <xdr:colOff>9525</xdr:colOff>
      <xdr:row>3</xdr:row>
      <xdr:rowOff>57150</xdr:rowOff>
    </xdr:to>
    <xdr:grpSp>
      <xdr:nvGrpSpPr>
        <xdr:cNvPr id="5" name="Gruppieren 2">
          <a:extLst>
            <a:ext uri="{FF2B5EF4-FFF2-40B4-BE49-F238E27FC236}">
              <a16:creationId xmlns:a16="http://schemas.microsoft.com/office/drawing/2014/main" id="{3129CDF3-0BD2-4411-A00C-670880C5F4B6}"/>
            </a:ext>
          </a:extLst>
        </xdr:cNvPr>
        <xdr:cNvGrpSpPr>
          <a:grpSpLocks/>
        </xdr:cNvGrpSpPr>
      </xdr:nvGrpSpPr>
      <xdr:grpSpPr bwMode="auto">
        <a:xfrm>
          <a:off x="0" y="0"/>
          <a:ext cx="4124325" cy="542925"/>
          <a:chOff x="2536216" y="3185160"/>
          <a:chExt cx="4126992" cy="541652"/>
        </a:xfrm>
      </xdr:grpSpPr>
      <xdr:pic>
        <xdr:nvPicPr>
          <xdr:cNvPr id="6" name="Grafik 3">
            <a:extLst>
              <a:ext uri="{FF2B5EF4-FFF2-40B4-BE49-F238E27FC236}">
                <a16:creationId xmlns:a16="http://schemas.microsoft.com/office/drawing/2014/main" id="{3ED2A612-CC7A-4F37-A135-E9BD75297F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Textfeld 5">
            <a:extLst>
              <a:ext uri="{FF2B5EF4-FFF2-40B4-BE49-F238E27FC236}">
                <a16:creationId xmlns:a16="http://schemas.microsoft.com/office/drawing/2014/main" id="{6DD204A1-4E4C-45CC-B40E-35A3429286FB}"/>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64</xdr:row>
      <xdr:rowOff>9525</xdr:rowOff>
    </xdr:from>
    <xdr:to>
      <xdr:col>10</xdr:col>
      <xdr:colOff>9525</xdr:colOff>
      <xdr:row>67</xdr:row>
      <xdr:rowOff>9525</xdr:rowOff>
    </xdr:to>
    <xdr:sp macro="" textlink="">
      <xdr:nvSpPr>
        <xdr:cNvPr id="12295" name="Text Box 7">
          <a:extLst>
            <a:ext uri="{FF2B5EF4-FFF2-40B4-BE49-F238E27FC236}">
              <a16:creationId xmlns:a16="http://schemas.microsoft.com/office/drawing/2014/main" id="{00000000-0008-0000-0600-000007300000}"/>
            </a:ext>
          </a:extLst>
        </xdr:cNvPr>
        <xdr:cNvSpPr txBox="1">
          <a:spLocks noChangeArrowheads="1"/>
        </xdr:cNvSpPr>
      </xdr:nvSpPr>
      <xdr:spPr bwMode="auto">
        <a:xfrm>
          <a:off x="9525" y="7210425"/>
          <a:ext cx="4276725" cy="428625"/>
        </a:xfrm>
        <a:prstGeom prst="rect">
          <a:avLst/>
        </a:prstGeom>
        <a:solidFill>
          <a:srgbClr val="CCFFFF"/>
        </a:solidFill>
        <a:ln w="9525">
          <a:noFill/>
          <a:miter lim="800000"/>
          <a:headEnd/>
          <a:tailEnd/>
        </a:ln>
      </xdr:spPr>
      <xdr:txBody>
        <a:bodyPr vertOverflow="clip" wrap="square" lIns="27432" tIns="22860" rIns="0" bIns="0" anchor="t" upright="1"/>
        <a:lstStyle/>
        <a:p>
          <a:pPr algn="l" rtl="0">
            <a:defRPr sz="1000"/>
          </a:pPr>
          <a:r>
            <a:rPr lang="de-CH" sz="800" b="1" i="0" u="none" strike="noStrike" baseline="0">
              <a:solidFill>
                <a:srgbClr val="000000"/>
              </a:solidFill>
              <a:latin typeface="Arial"/>
              <a:cs typeface="Arial"/>
            </a:rPr>
            <a:t>Ein ausgefülltes Formular ist innert 30 Tagen nach Ablauf der Berichtsperiode unaufgefordert einzureichen. Bei vorgängiger Zustellung per E-Mail bitten wir Sie, die Hauptblätter auszudrucken und unterschrieben per Post nachzusenden.</a:t>
          </a:r>
        </a:p>
      </xdr:txBody>
    </xdr:sp>
    <xdr:clientData/>
  </xdr:twoCellAnchor>
  <xdr:twoCellAnchor>
    <xdr:from>
      <xdr:col>12</xdr:col>
      <xdr:colOff>523875</xdr:colOff>
      <xdr:row>64</xdr:row>
      <xdr:rowOff>19050</xdr:rowOff>
    </xdr:from>
    <xdr:to>
      <xdr:col>20</xdr:col>
      <xdr:colOff>19050</xdr:colOff>
      <xdr:row>67</xdr:row>
      <xdr:rowOff>9525</xdr:rowOff>
    </xdr:to>
    <xdr:sp macro="" textlink="">
      <xdr:nvSpPr>
        <xdr:cNvPr id="12381" name="Text Box 93" descr="Textfeld:  &#10;.....................................................................................                              .........................................................................................................&#10;Ort und D">
          <a:extLst>
            <a:ext uri="{FF2B5EF4-FFF2-40B4-BE49-F238E27FC236}">
              <a16:creationId xmlns:a16="http://schemas.microsoft.com/office/drawing/2014/main" id="{00000000-0008-0000-0600-00005D300000}"/>
            </a:ext>
          </a:extLst>
        </xdr:cNvPr>
        <xdr:cNvSpPr txBox="1">
          <a:spLocks noChangeArrowheads="1"/>
        </xdr:cNvSpPr>
      </xdr:nvSpPr>
      <xdr:spPr bwMode="auto">
        <a:xfrm>
          <a:off x="5981700" y="7219950"/>
          <a:ext cx="4219575" cy="419100"/>
        </a:xfrm>
        <a:prstGeom prst="rect">
          <a:avLst/>
        </a:prstGeom>
        <a:solidFill>
          <a:srgbClr val="FFFF99"/>
        </a:solidFill>
        <a:ln w="3175">
          <a:noFill/>
          <a:miter lim="800000"/>
          <a:headEnd/>
          <a:tailEnd/>
        </a:ln>
      </xdr:spPr>
      <xdr:txBody>
        <a:bodyPr vertOverflow="clip" wrap="square" lIns="27432" tIns="22860" rIns="0" bIns="0" anchor="t" upright="1"/>
        <a:lstStyle/>
        <a:p>
          <a:pPr algn="l" rtl="0">
            <a:defRPr sz="1000"/>
          </a:pPr>
          <a:r>
            <a:rPr lang="de-CH" sz="10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Ort und Datum                                                          Rechtsverbindliche Unterschrift </a:t>
          </a:r>
        </a:p>
      </xdr:txBody>
    </xdr:sp>
    <xdr:clientData/>
  </xdr:twoCellAnchor>
  <xdr:twoCellAnchor>
    <xdr:from>
      <xdr:col>12</xdr:col>
      <xdr:colOff>523875</xdr:colOff>
      <xdr:row>64</xdr:row>
      <xdr:rowOff>47625</xdr:rowOff>
    </xdr:from>
    <xdr:to>
      <xdr:col>16</xdr:col>
      <xdr:colOff>238125</xdr:colOff>
      <xdr:row>65</xdr:row>
      <xdr:rowOff>76200</xdr:rowOff>
    </xdr:to>
    <xdr:sp macro="" textlink="" fLocksText="0">
      <xdr:nvSpPr>
        <xdr:cNvPr id="12454" name="Text Box 94">
          <a:extLst>
            <a:ext uri="{FF2B5EF4-FFF2-40B4-BE49-F238E27FC236}">
              <a16:creationId xmlns:a16="http://schemas.microsoft.com/office/drawing/2014/main" id="{00000000-0008-0000-0600-0000A6300000}"/>
            </a:ext>
          </a:extLst>
        </xdr:cNvPr>
        <xdr:cNvSpPr txBox="1">
          <a:spLocks noChangeArrowheads="1"/>
        </xdr:cNvSpPr>
      </xdr:nvSpPr>
      <xdr:spPr bwMode="auto">
        <a:xfrm>
          <a:off x="5981700" y="7248525"/>
          <a:ext cx="20764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523875</xdr:colOff>
      <xdr:row>64</xdr:row>
      <xdr:rowOff>57150</xdr:rowOff>
    </xdr:from>
    <xdr:to>
      <xdr:col>19</xdr:col>
      <xdr:colOff>485775</xdr:colOff>
      <xdr:row>65</xdr:row>
      <xdr:rowOff>85725</xdr:rowOff>
    </xdr:to>
    <xdr:sp macro="" textlink="" fLocksText="0">
      <xdr:nvSpPr>
        <xdr:cNvPr id="12455" name="Text Box 95">
          <a:extLst>
            <a:ext uri="{FF2B5EF4-FFF2-40B4-BE49-F238E27FC236}">
              <a16:creationId xmlns:a16="http://schemas.microsoft.com/office/drawing/2014/main" id="{00000000-0008-0000-0600-0000A7300000}"/>
            </a:ext>
          </a:extLst>
        </xdr:cNvPr>
        <xdr:cNvSpPr txBox="1">
          <a:spLocks noChangeArrowheads="1"/>
        </xdr:cNvSpPr>
      </xdr:nvSpPr>
      <xdr:spPr bwMode="auto">
        <a:xfrm>
          <a:off x="8343900" y="7258050"/>
          <a:ext cx="17335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9</xdr:col>
      <xdr:colOff>438150</xdr:colOff>
      <xdr:row>3</xdr:row>
      <xdr:rowOff>57150</xdr:rowOff>
    </xdr:to>
    <xdr:grpSp>
      <xdr:nvGrpSpPr>
        <xdr:cNvPr id="12698" name="Gruppieren 2">
          <a:extLst>
            <a:ext uri="{FF2B5EF4-FFF2-40B4-BE49-F238E27FC236}">
              <a16:creationId xmlns:a16="http://schemas.microsoft.com/office/drawing/2014/main" id="{00000000-0008-0000-0600-00009A310000}"/>
            </a:ext>
          </a:extLst>
        </xdr:cNvPr>
        <xdr:cNvGrpSpPr>
          <a:grpSpLocks/>
        </xdr:cNvGrpSpPr>
      </xdr:nvGrpSpPr>
      <xdr:grpSpPr bwMode="auto">
        <a:xfrm>
          <a:off x="0" y="0"/>
          <a:ext cx="4552950" cy="542925"/>
          <a:chOff x="2536216" y="3185160"/>
          <a:chExt cx="4126992" cy="541652"/>
        </a:xfrm>
      </xdr:grpSpPr>
      <xdr:pic>
        <xdr:nvPicPr>
          <xdr:cNvPr id="12702" name="Grafik 3">
            <a:extLst>
              <a:ext uri="{FF2B5EF4-FFF2-40B4-BE49-F238E27FC236}">
                <a16:creationId xmlns:a16="http://schemas.microsoft.com/office/drawing/2014/main" id="{00000000-0008-0000-0600-00009E3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Textfeld 5">
            <a:extLst>
              <a:ext uri="{FF2B5EF4-FFF2-40B4-BE49-F238E27FC236}">
                <a16:creationId xmlns:a16="http://schemas.microsoft.com/office/drawing/2014/main" id="{00000000-0008-0000-0600-00000A000000}"/>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twoCellAnchor>
    <xdr:from>
      <xdr:col>0</xdr:col>
      <xdr:colOff>0</xdr:colOff>
      <xdr:row>69</xdr:row>
      <xdr:rowOff>0</xdr:rowOff>
    </xdr:from>
    <xdr:to>
      <xdr:col>9</xdr:col>
      <xdr:colOff>438150</xdr:colOff>
      <xdr:row>72</xdr:row>
      <xdr:rowOff>57150</xdr:rowOff>
    </xdr:to>
    <xdr:grpSp>
      <xdr:nvGrpSpPr>
        <xdr:cNvPr id="12699" name="Gruppieren 2">
          <a:extLst>
            <a:ext uri="{FF2B5EF4-FFF2-40B4-BE49-F238E27FC236}">
              <a16:creationId xmlns:a16="http://schemas.microsoft.com/office/drawing/2014/main" id="{00000000-0008-0000-0600-00009B310000}"/>
            </a:ext>
          </a:extLst>
        </xdr:cNvPr>
        <xdr:cNvGrpSpPr>
          <a:grpSpLocks/>
        </xdr:cNvGrpSpPr>
      </xdr:nvGrpSpPr>
      <xdr:grpSpPr bwMode="auto">
        <a:xfrm>
          <a:off x="0" y="7915275"/>
          <a:ext cx="4552950" cy="542925"/>
          <a:chOff x="2536216" y="3185160"/>
          <a:chExt cx="4126992" cy="541652"/>
        </a:xfrm>
      </xdr:grpSpPr>
      <xdr:pic>
        <xdr:nvPicPr>
          <xdr:cNvPr id="12700" name="Grafik 3">
            <a:extLst>
              <a:ext uri="{FF2B5EF4-FFF2-40B4-BE49-F238E27FC236}">
                <a16:creationId xmlns:a16="http://schemas.microsoft.com/office/drawing/2014/main" id="{00000000-0008-0000-0600-00009C3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Textfeld 5">
            <a:extLst>
              <a:ext uri="{FF2B5EF4-FFF2-40B4-BE49-F238E27FC236}">
                <a16:creationId xmlns:a16="http://schemas.microsoft.com/office/drawing/2014/main" id="{00000000-0008-0000-0600-00000D000000}"/>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63</xdr:row>
      <xdr:rowOff>9525</xdr:rowOff>
    </xdr:from>
    <xdr:to>
      <xdr:col>10</xdr:col>
      <xdr:colOff>9525</xdr:colOff>
      <xdr:row>66</xdr:row>
      <xdr:rowOff>9525</xdr:rowOff>
    </xdr:to>
    <xdr:sp macro="" textlink="">
      <xdr:nvSpPr>
        <xdr:cNvPr id="2" name="Text Box 7">
          <a:extLst>
            <a:ext uri="{FF2B5EF4-FFF2-40B4-BE49-F238E27FC236}">
              <a16:creationId xmlns:a16="http://schemas.microsoft.com/office/drawing/2014/main" id="{F2413C67-DCF3-44AF-A1FC-061D02D6190D}"/>
            </a:ext>
          </a:extLst>
        </xdr:cNvPr>
        <xdr:cNvSpPr txBox="1">
          <a:spLocks noChangeArrowheads="1"/>
        </xdr:cNvSpPr>
      </xdr:nvSpPr>
      <xdr:spPr bwMode="auto">
        <a:xfrm>
          <a:off x="9525" y="7210425"/>
          <a:ext cx="4276725" cy="428625"/>
        </a:xfrm>
        <a:prstGeom prst="rect">
          <a:avLst/>
        </a:prstGeom>
        <a:solidFill>
          <a:srgbClr val="CCFFFF"/>
        </a:solidFill>
        <a:ln w="9525">
          <a:noFill/>
          <a:miter lim="800000"/>
          <a:headEnd/>
          <a:tailEnd/>
        </a:ln>
      </xdr:spPr>
      <xdr:txBody>
        <a:bodyPr vertOverflow="clip" wrap="square" lIns="27432" tIns="22860" rIns="0" bIns="0" anchor="t" upright="1"/>
        <a:lstStyle/>
        <a:p>
          <a:pPr algn="l" rtl="0">
            <a:defRPr sz="1000"/>
          </a:pPr>
          <a:r>
            <a:rPr lang="de-CH" sz="800" b="1" i="0" u="none" strike="noStrike" baseline="0">
              <a:solidFill>
                <a:srgbClr val="000000"/>
              </a:solidFill>
              <a:latin typeface="Arial"/>
              <a:cs typeface="Arial"/>
            </a:rPr>
            <a:t>Ein ausgefülltes Formular ist innert 30 Tagen nach Ablauf der Berichtsperiode unaufgefordert einzureichen. Bei vorgängiger Zustellung per E-Mail bitten wir Sie, die Hauptblätter auszudrucken und unterschrieben per Post nachzusenden.</a:t>
          </a:r>
        </a:p>
      </xdr:txBody>
    </xdr:sp>
    <xdr:clientData/>
  </xdr:twoCellAnchor>
  <xdr:twoCellAnchor>
    <xdr:from>
      <xdr:col>12</xdr:col>
      <xdr:colOff>523875</xdr:colOff>
      <xdr:row>63</xdr:row>
      <xdr:rowOff>19050</xdr:rowOff>
    </xdr:from>
    <xdr:to>
      <xdr:col>20</xdr:col>
      <xdr:colOff>19050</xdr:colOff>
      <xdr:row>66</xdr:row>
      <xdr:rowOff>9525</xdr:rowOff>
    </xdr:to>
    <xdr:sp macro="" textlink="">
      <xdr:nvSpPr>
        <xdr:cNvPr id="3" name="Text Box 93" descr="Textfeld:  &#10;.....................................................................................                              .........................................................................................................&#10;Ort und D">
          <a:extLst>
            <a:ext uri="{FF2B5EF4-FFF2-40B4-BE49-F238E27FC236}">
              <a16:creationId xmlns:a16="http://schemas.microsoft.com/office/drawing/2014/main" id="{CB920149-8AE2-49C2-89BB-D6F639FAA069}"/>
            </a:ext>
          </a:extLst>
        </xdr:cNvPr>
        <xdr:cNvSpPr txBox="1">
          <a:spLocks noChangeArrowheads="1"/>
        </xdr:cNvSpPr>
      </xdr:nvSpPr>
      <xdr:spPr bwMode="auto">
        <a:xfrm>
          <a:off x="5981700" y="7219950"/>
          <a:ext cx="4219575" cy="419100"/>
        </a:xfrm>
        <a:prstGeom prst="rect">
          <a:avLst/>
        </a:prstGeom>
        <a:solidFill>
          <a:srgbClr val="FFFF99"/>
        </a:solidFill>
        <a:ln w="3175">
          <a:noFill/>
          <a:miter lim="800000"/>
          <a:headEnd/>
          <a:tailEnd/>
        </a:ln>
      </xdr:spPr>
      <xdr:txBody>
        <a:bodyPr vertOverflow="clip" wrap="square" lIns="27432" tIns="22860" rIns="0" bIns="0" anchor="t" upright="1"/>
        <a:lstStyle/>
        <a:p>
          <a:pPr algn="l" rtl="0">
            <a:defRPr sz="1000"/>
          </a:pPr>
          <a:r>
            <a:rPr lang="de-CH" sz="10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Ort und Datum                                                          Rechtsverbindliche Unterschrift </a:t>
          </a:r>
        </a:p>
      </xdr:txBody>
    </xdr:sp>
    <xdr:clientData/>
  </xdr:twoCellAnchor>
  <xdr:twoCellAnchor>
    <xdr:from>
      <xdr:col>12</xdr:col>
      <xdr:colOff>523875</xdr:colOff>
      <xdr:row>63</xdr:row>
      <xdr:rowOff>47625</xdr:rowOff>
    </xdr:from>
    <xdr:to>
      <xdr:col>16</xdr:col>
      <xdr:colOff>238125</xdr:colOff>
      <xdr:row>64</xdr:row>
      <xdr:rowOff>76200</xdr:rowOff>
    </xdr:to>
    <xdr:sp macro="" textlink="" fLocksText="0">
      <xdr:nvSpPr>
        <xdr:cNvPr id="4" name="Text Box 94">
          <a:extLst>
            <a:ext uri="{FF2B5EF4-FFF2-40B4-BE49-F238E27FC236}">
              <a16:creationId xmlns:a16="http://schemas.microsoft.com/office/drawing/2014/main" id="{069F0FA2-E1F4-46D6-9069-CF7F788E0E35}"/>
            </a:ext>
          </a:extLst>
        </xdr:cNvPr>
        <xdr:cNvSpPr txBox="1">
          <a:spLocks noChangeArrowheads="1"/>
        </xdr:cNvSpPr>
      </xdr:nvSpPr>
      <xdr:spPr bwMode="auto">
        <a:xfrm>
          <a:off x="5981700" y="7248525"/>
          <a:ext cx="20764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523875</xdr:colOff>
      <xdr:row>63</xdr:row>
      <xdr:rowOff>57150</xdr:rowOff>
    </xdr:from>
    <xdr:to>
      <xdr:col>19</xdr:col>
      <xdr:colOff>485775</xdr:colOff>
      <xdr:row>64</xdr:row>
      <xdr:rowOff>85725</xdr:rowOff>
    </xdr:to>
    <xdr:sp macro="" textlink="" fLocksText="0">
      <xdr:nvSpPr>
        <xdr:cNvPr id="5" name="Text Box 95">
          <a:extLst>
            <a:ext uri="{FF2B5EF4-FFF2-40B4-BE49-F238E27FC236}">
              <a16:creationId xmlns:a16="http://schemas.microsoft.com/office/drawing/2014/main" id="{5431445A-F47C-4575-A7BC-6CD28D22F459}"/>
            </a:ext>
          </a:extLst>
        </xdr:cNvPr>
        <xdr:cNvSpPr txBox="1">
          <a:spLocks noChangeArrowheads="1"/>
        </xdr:cNvSpPr>
      </xdr:nvSpPr>
      <xdr:spPr bwMode="auto">
        <a:xfrm>
          <a:off x="8343900" y="7258050"/>
          <a:ext cx="17335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9</xdr:col>
      <xdr:colOff>438150</xdr:colOff>
      <xdr:row>3</xdr:row>
      <xdr:rowOff>57150</xdr:rowOff>
    </xdr:to>
    <xdr:grpSp>
      <xdr:nvGrpSpPr>
        <xdr:cNvPr id="6" name="Gruppieren 2">
          <a:extLst>
            <a:ext uri="{FF2B5EF4-FFF2-40B4-BE49-F238E27FC236}">
              <a16:creationId xmlns:a16="http://schemas.microsoft.com/office/drawing/2014/main" id="{16322FCA-EB7C-48FB-B011-EAC8E7B7B56E}"/>
            </a:ext>
          </a:extLst>
        </xdr:cNvPr>
        <xdr:cNvGrpSpPr>
          <a:grpSpLocks/>
        </xdr:cNvGrpSpPr>
      </xdr:nvGrpSpPr>
      <xdr:grpSpPr bwMode="auto">
        <a:xfrm>
          <a:off x="0" y="0"/>
          <a:ext cx="4355824" cy="554107"/>
          <a:chOff x="2536216" y="3185160"/>
          <a:chExt cx="4126992" cy="541652"/>
        </a:xfrm>
      </xdr:grpSpPr>
      <xdr:pic>
        <xdr:nvPicPr>
          <xdr:cNvPr id="7" name="Grafik 3">
            <a:extLst>
              <a:ext uri="{FF2B5EF4-FFF2-40B4-BE49-F238E27FC236}">
                <a16:creationId xmlns:a16="http://schemas.microsoft.com/office/drawing/2014/main" id="{133C2073-5ED5-4823-BC92-8A9D0904D2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Textfeld 5">
            <a:extLst>
              <a:ext uri="{FF2B5EF4-FFF2-40B4-BE49-F238E27FC236}">
                <a16:creationId xmlns:a16="http://schemas.microsoft.com/office/drawing/2014/main" id="{0850A9B0-4896-4AD1-8BA3-6285E82365BB}"/>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twoCellAnchor>
    <xdr:from>
      <xdr:col>0</xdr:col>
      <xdr:colOff>0</xdr:colOff>
      <xdr:row>68</xdr:row>
      <xdr:rowOff>0</xdr:rowOff>
    </xdr:from>
    <xdr:to>
      <xdr:col>9</xdr:col>
      <xdr:colOff>438150</xdr:colOff>
      <xdr:row>71</xdr:row>
      <xdr:rowOff>57150</xdr:rowOff>
    </xdr:to>
    <xdr:grpSp>
      <xdr:nvGrpSpPr>
        <xdr:cNvPr id="9" name="Gruppieren 2">
          <a:extLst>
            <a:ext uri="{FF2B5EF4-FFF2-40B4-BE49-F238E27FC236}">
              <a16:creationId xmlns:a16="http://schemas.microsoft.com/office/drawing/2014/main" id="{26869653-86F3-4B78-8675-6083B4E8ACA4}"/>
            </a:ext>
          </a:extLst>
        </xdr:cNvPr>
        <xdr:cNvGrpSpPr>
          <a:grpSpLocks/>
        </xdr:cNvGrpSpPr>
      </xdr:nvGrpSpPr>
      <xdr:grpSpPr bwMode="auto">
        <a:xfrm>
          <a:off x="0" y="7769087"/>
          <a:ext cx="4355824" cy="554106"/>
          <a:chOff x="2536216" y="3185160"/>
          <a:chExt cx="4126992" cy="541652"/>
        </a:xfrm>
      </xdr:grpSpPr>
      <xdr:pic>
        <xdr:nvPicPr>
          <xdr:cNvPr id="10" name="Grafik 3">
            <a:extLst>
              <a:ext uri="{FF2B5EF4-FFF2-40B4-BE49-F238E27FC236}">
                <a16:creationId xmlns:a16="http://schemas.microsoft.com/office/drawing/2014/main" id="{655D329F-EF62-45C7-AA67-609CF70104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Textfeld 5">
            <a:extLst>
              <a:ext uri="{FF2B5EF4-FFF2-40B4-BE49-F238E27FC236}">
                <a16:creationId xmlns:a16="http://schemas.microsoft.com/office/drawing/2014/main" id="{082AA29C-07C8-44F7-809A-7A0EA9893833}"/>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59</xdr:row>
      <xdr:rowOff>9525</xdr:rowOff>
    </xdr:from>
    <xdr:to>
      <xdr:col>7</xdr:col>
      <xdr:colOff>9525</xdr:colOff>
      <xdr:row>62</xdr:row>
      <xdr:rowOff>9525</xdr:rowOff>
    </xdr:to>
    <xdr:sp macro="" textlink="">
      <xdr:nvSpPr>
        <xdr:cNvPr id="2063" name="Text Box 15">
          <a:extLst>
            <a:ext uri="{FF2B5EF4-FFF2-40B4-BE49-F238E27FC236}">
              <a16:creationId xmlns:a16="http://schemas.microsoft.com/office/drawing/2014/main" id="{00000000-0008-0000-0700-00000F080000}"/>
            </a:ext>
          </a:extLst>
        </xdr:cNvPr>
        <xdr:cNvSpPr txBox="1">
          <a:spLocks noChangeArrowheads="1"/>
        </xdr:cNvSpPr>
      </xdr:nvSpPr>
      <xdr:spPr bwMode="auto">
        <a:xfrm>
          <a:off x="0" y="6448425"/>
          <a:ext cx="4352925" cy="428625"/>
        </a:xfrm>
        <a:prstGeom prst="rect">
          <a:avLst/>
        </a:prstGeom>
        <a:solidFill>
          <a:srgbClr val="CCFFFF"/>
        </a:solidFill>
        <a:ln w="9525">
          <a:noFill/>
          <a:miter lim="800000"/>
          <a:headEnd/>
          <a:tailEnd/>
        </a:ln>
      </xdr:spPr>
      <xdr:txBody>
        <a:bodyPr vertOverflow="clip" wrap="square" lIns="27432" tIns="22860" rIns="0" bIns="0" anchor="t" upright="1"/>
        <a:lstStyle/>
        <a:p>
          <a:pPr algn="l" rtl="0">
            <a:defRPr sz="1000"/>
          </a:pPr>
          <a:r>
            <a:rPr lang="de-CH" sz="800" b="1" i="0" u="none" strike="noStrike" baseline="0">
              <a:solidFill>
                <a:srgbClr val="000000"/>
              </a:solidFill>
              <a:latin typeface="Arial"/>
              <a:cs typeface="Arial"/>
            </a:rPr>
            <a:t>Ein ausgefülltes Formular ist innert 30 Tagen nach Ablauf der Berichtsperiode unaufgefordert einzureichen. Bei vorgängiger Zustellung per E-Mail bitten wir Sie, die Hauptblätter auszudrucken und unterschrieben per Post nachzusenden.</a:t>
          </a:r>
        </a:p>
      </xdr:txBody>
    </xdr:sp>
    <xdr:clientData/>
  </xdr:twoCellAnchor>
  <xdr:twoCellAnchor>
    <xdr:from>
      <xdr:col>7</xdr:col>
      <xdr:colOff>485775</xdr:colOff>
      <xdr:row>47</xdr:row>
      <xdr:rowOff>133350</xdr:rowOff>
    </xdr:from>
    <xdr:to>
      <xdr:col>12</xdr:col>
      <xdr:colOff>790575</xdr:colOff>
      <xdr:row>56</xdr:row>
      <xdr:rowOff>28575</xdr:rowOff>
    </xdr:to>
    <xdr:sp macro="" textlink="" fLocksText="0">
      <xdr:nvSpPr>
        <xdr:cNvPr id="2158" name="Text Box 17">
          <a:extLst>
            <a:ext uri="{FF2B5EF4-FFF2-40B4-BE49-F238E27FC236}">
              <a16:creationId xmlns:a16="http://schemas.microsoft.com/office/drawing/2014/main" id="{00000000-0008-0000-0700-00006E080000}"/>
            </a:ext>
          </a:extLst>
        </xdr:cNvPr>
        <xdr:cNvSpPr txBox="1">
          <a:spLocks noChangeArrowheads="1"/>
        </xdr:cNvSpPr>
      </xdr:nvSpPr>
      <xdr:spPr bwMode="auto">
        <a:xfrm>
          <a:off x="4829175" y="5486400"/>
          <a:ext cx="4305300" cy="866775"/>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495300</xdr:colOff>
      <xdr:row>59</xdr:row>
      <xdr:rowOff>28575</xdr:rowOff>
    </xdr:from>
    <xdr:to>
      <xdr:col>13</xdr:col>
      <xdr:colOff>0</xdr:colOff>
      <xdr:row>62</xdr:row>
      <xdr:rowOff>19050</xdr:rowOff>
    </xdr:to>
    <xdr:sp macro="" textlink="">
      <xdr:nvSpPr>
        <xdr:cNvPr id="2088" name="Text Box 40" descr="Textfeld:  &#10;.....................................................................................                              .........................................................................................................&#10;Ort und D">
          <a:extLst>
            <a:ext uri="{FF2B5EF4-FFF2-40B4-BE49-F238E27FC236}">
              <a16:creationId xmlns:a16="http://schemas.microsoft.com/office/drawing/2014/main" id="{00000000-0008-0000-0700-000028080000}"/>
            </a:ext>
          </a:extLst>
        </xdr:cNvPr>
        <xdr:cNvSpPr txBox="1">
          <a:spLocks noChangeArrowheads="1"/>
        </xdr:cNvSpPr>
      </xdr:nvSpPr>
      <xdr:spPr bwMode="auto">
        <a:xfrm>
          <a:off x="4838700" y="6467475"/>
          <a:ext cx="4305300" cy="419100"/>
        </a:xfrm>
        <a:prstGeom prst="rect">
          <a:avLst/>
        </a:prstGeom>
        <a:solidFill>
          <a:srgbClr val="FFFF99"/>
        </a:solidFill>
        <a:ln w="3175">
          <a:noFill/>
          <a:miter lim="800000"/>
          <a:headEnd/>
          <a:tailEnd/>
        </a:ln>
      </xdr:spPr>
      <xdr:txBody>
        <a:bodyPr vertOverflow="clip" wrap="square" lIns="27432" tIns="22860" rIns="0" bIns="0" anchor="t" upright="1"/>
        <a:lstStyle/>
        <a:p>
          <a:pPr algn="l" rtl="0">
            <a:defRPr sz="1000"/>
          </a:pPr>
          <a:r>
            <a:rPr lang="de-CH" sz="10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Ort und Datum                                                          Rechtsverbindliche Unterschrift </a:t>
          </a:r>
        </a:p>
      </xdr:txBody>
    </xdr:sp>
    <xdr:clientData/>
  </xdr:twoCellAnchor>
  <xdr:twoCellAnchor>
    <xdr:from>
      <xdr:col>7</xdr:col>
      <xdr:colOff>495300</xdr:colOff>
      <xdr:row>59</xdr:row>
      <xdr:rowOff>57150</xdr:rowOff>
    </xdr:from>
    <xdr:to>
      <xdr:col>10</xdr:col>
      <xdr:colOff>209550</xdr:colOff>
      <xdr:row>60</xdr:row>
      <xdr:rowOff>85725</xdr:rowOff>
    </xdr:to>
    <xdr:sp macro="" textlink="" fLocksText="0">
      <xdr:nvSpPr>
        <xdr:cNvPr id="2160" name="Text Box 41">
          <a:extLst>
            <a:ext uri="{FF2B5EF4-FFF2-40B4-BE49-F238E27FC236}">
              <a16:creationId xmlns:a16="http://schemas.microsoft.com/office/drawing/2014/main" id="{00000000-0008-0000-0700-000070080000}"/>
            </a:ext>
          </a:extLst>
        </xdr:cNvPr>
        <xdr:cNvSpPr txBox="1">
          <a:spLocks noChangeArrowheads="1"/>
        </xdr:cNvSpPr>
      </xdr:nvSpPr>
      <xdr:spPr bwMode="auto">
        <a:xfrm>
          <a:off x="4838700" y="6496050"/>
          <a:ext cx="21145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504825</xdr:colOff>
      <xdr:row>59</xdr:row>
      <xdr:rowOff>66675</xdr:rowOff>
    </xdr:from>
    <xdr:to>
      <xdr:col>12</xdr:col>
      <xdr:colOff>676275</xdr:colOff>
      <xdr:row>60</xdr:row>
      <xdr:rowOff>95250</xdr:rowOff>
    </xdr:to>
    <xdr:sp macro="" textlink="" fLocksText="0">
      <xdr:nvSpPr>
        <xdr:cNvPr id="2161" name="Text Box 42">
          <a:extLst>
            <a:ext uri="{FF2B5EF4-FFF2-40B4-BE49-F238E27FC236}">
              <a16:creationId xmlns:a16="http://schemas.microsoft.com/office/drawing/2014/main" id="{00000000-0008-0000-0700-000071080000}"/>
            </a:ext>
          </a:extLst>
        </xdr:cNvPr>
        <xdr:cNvSpPr txBox="1">
          <a:spLocks noChangeArrowheads="1"/>
        </xdr:cNvSpPr>
      </xdr:nvSpPr>
      <xdr:spPr bwMode="auto">
        <a:xfrm>
          <a:off x="7248525" y="6505575"/>
          <a:ext cx="17716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6</xdr:col>
      <xdr:colOff>581025</xdr:colOff>
      <xdr:row>3</xdr:row>
      <xdr:rowOff>57150</xdr:rowOff>
    </xdr:to>
    <xdr:grpSp>
      <xdr:nvGrpSpPr>
        <xdr:cNvPr id="2364" name="Gruppieren 2">
          <a:extLst>
            <a:ext uri="{FF2B5EF4-FFF2-40B4-BE49-F238E27FC236}">
              <a16:creationId xmlns:a16="http://schemas.microsoft.com/office/drawing/2014/main" id="{00000000-0008-0000-0700-00003C090000}"/>
            </a:ext>
          </a:extLst>
        </xdr:cNvPr>
        <xdr:cNvGrpSpPr>
          <a:grpSpLocks/>
        </xdr:cNvGrpSpPr>
      </xdr:nvGrpSpPr>
      <xdr:grpSpPr bwMode="auto">
        <a:xfrm>
          <a:off x="0" y="0"/>
          <a:ext cx="4124325" cy="542925"/>
          <a:chOff x="2536216" y="3185160"/>
          <a:chExt cx="4126992" cy="541652"/>
        </a:xfrm>
      </xdr:grpSpPr>
      <xdr:pic>
        <xdr:nvPicPr>
          <xdr:cNvPr id="2365" name="Grafik 3">
            <a:extLst>
              <a:ext uri="{FF2B5EF4-FFF2-40B4-BE49-F238E27FC236}">
                <a16:creationId xmlns:a16="http://schemas.microsoft.com/office/drawing/2014/main" id="{00000000-0008-0000-0700-00003D0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Textfeld 5">
            <a:extLst>
              <a:ext uri="{FF2B5EF4-FFF2-40B4-BE49-F238E27FC236}">
                <a16:creationId xmlns:a16="http://schemas.microsoft.com/office/drawing/2014/main" id="{00000000-0008-0000-0700-00000A000000}"/>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59</xdr:row>
      <xdr:rowOff>9525</xdr:rowOff>
    </xdr:from>
    <xdr:to>
      <xdr:col>7</xdr:col>
      <xdr:colOff>9525</xdr:colOff>
      <xdr:row>62</xdr:row>
      <xdr:rowOff>9525</xdr:rowOff>
    </xdr:to>
    <xdr:sp macro="" textlink="">
      <xdr:nvSpPr>
        <xdr:cNvPr id="2" name="Text Box 15">
          <a:extLst>
            <a:ext uri="{FF2B5EF4-FFF2-40B4-BE49-F238E27FC236}">
              <a16:creationId xmlns:a16="http://schemas.microsoft.com/office/drawing/2014/main" id="{00000000-0008-0000-0800-000002000000}"/>
            </a:ext>
          </a:extLst>
        </xdr:cNvPr>
        <xdr:cNvSpPr txBox="1">
          <a:spLocks noChangeArrowheads="1"/>
        </xdr:cNvSpPr>
      </xdr:nvSpPr>
      <xdr:spPr bwMode="auto">
        <a:xfrm>
          <a:off x="0" y="6448425"/>
          <a:ext cx="4352925" cy="428625"/>
        </a:xfrm>
        <a:prstGeom prst="rect">
          <a:avLst/>
        </a:prstGeom>
        <a:solidFill>
          <a:srgbClr val="CCFFFF"/>
        </a:solidFill>
        <a:ln w="9525">
          <a:noFill/>
          <a:miter lim="800000"/>
          <a:headEnd/>
          <a:tailEnd/>
        </a:ln>
      </xdr:spPr>
      <xdr:txBody>
        <a:bodyPr vertOverflow="clip" wrap="square" lIns="27432" tIns="22860" rIns="0" bIns="0" anchor="t" upright="1"/>
        <a:lstStyle/>
        <a:p>
          <a:pPr algn="l" rtl="0">
            <a:defRPr sz="1000"/>
          </a:pPr>
          <a:r>
            <a:rPr lang="de-CH" sz="800" b="1" i="0" u="none" strike="noStrike" baseline="0">
              <a:solidFill>
                <a:srgbClr val="000000"/>
              </a:solidFill>
              <a:latin typeface="Arial"/>
              <a:cs typeface="Arial"/>
            </a:rPr>
            <a:t>Ein ausgefülltes Formular ist innert 30 Tagen nach Ablauf der Berichtsperiode unaufgefordert einzureichen. Bei vorgängiger Zustellung per E-Mail bitten wir Sie, die Hauptblätter auszudrucken und unterschrieben per Post nachzusenden.</a:t>
          </a:r>
        </a:p>
      </xdr:txBody>
    </xdr:sp>
    <xdr:clientData/>
  </xdr:twoCellAnchor>
  <xdr:twoCellAnchor>
    <xdr:from>
      <xdr:col>7</xdr:col>
      <xdr:colOff>485775</xdr:colOff>
      <xdr:row>47</xdr:row>
      <xdr:rowOff>133350</xdr:rowOff>
    </xdr:from>
    <xdr:to>
      <xdr:col>12</xdr:col>
      <xdr:colOff>790575</xdr:colOff>
      <xdr:row>56</xdr:row>
      <xdr:rowOff>28575</xdr:rowOff>
    </xdr:to>
    <xdr:sp macro="" textlink="" fLocksText="0">
      <xdr:nvSpPr>
        <xdr:cNvPr id="3" name="Text Box 17">
          <a:extLst>
            <a:ext uri="{FF2B5EF4-FFF2-40B4-BE49-F238E27FC236}">
              <a16:creationId xmlns:a16="http://schemas.microsoft.com/office/drawing/2014/main" id="{00000000-0008-0000-0800-000003000000}"/>
            </a:ext>
          </a:extLst>
        </xdr:cNvPr>
        <xdr:cNvSpPr txBox="1">
          <a:spLocks noChangeArrowheads="1"/>
        </xdr:cNvSpPr>
      </xdr:nvSpPr>
      <xdr:spPr bwMode="auto">
        <a:xfrm>
          <a:off x="4829175" y="5486400"/>
          <a:ext cx="4305300" cy="866775"/>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495300</xdr:colOff>
      <xdr:row>59</xdr:row>
      <xdr:rowOff>28575</xdr:rowOff>
    </xdr:from>
    <xdr:to>
      <xdr:col>13</xdr:col>
      <xdr:colOff>0</xdr:colOff>
      <xdr:row>62</xdr:row>
      <xdr:rowOff>19050</xdr:rowOff>
    </xdr:to>
    <xdr:sp macro="" textlink="">
      <xdr:nvSpPr>
        <xdr:cNvPr id="4" name="Text Box 40" descr="Textfeld:  &#10;.....................................................................................                              .........................................................................................................&#10;Ort und D">
          <a:extLst>
            <a:ext uri="{FF2B5EF4-FFF2-40B4-BE49-F238E27FC236}">
              <a16:creationId xmlns:a16="http://schemas.microsoft.com/office/drawing/2014/main" id="{00000000-0008-0000-0800-000004000000}"/>
            </a:ext>
          </a:extLst>
        </xdr:cNvPr>
        <xdr:cNvSpPr txBox="1">
          <a:spLocks noChangeArrowheads="1"/>
        </xdr:cNvSpPr>
      </xdr:nvSpPr>
      <xdr:spPr bwMode="auto">
        <a:xfrm>
          <a:off x="4838700" y="6467475"/>
          <a:ext cx="4305300" cy="419100"/>
        </a:xfrm>
        <a:prstGeom prst="rect">
          <a:avLst/>
        </a:prstGeom>
        <a:solidFill>
          <a:srgbClr val="FFFF99"/>
        </a:solidFill>
        <a:ln w="3175">
          <a:noFill/>
          <a:miter lim="800000"/>
          <a:headEnd/>
          <a:tailEnd/>
        </a:ln>
      </xdr:spPr>
      <xdr:txBody>
        <a:bodyPr vertOverflow="clip" wrap="square" lIns="27432" tIns="22860" rIns="0" bIns="0" anchor="t" upright="1"/>
        <a:lstStyle/>
        <a:p>
          <a:pPr algn="l" rtl="0">
            <a:defRPr sz="1000"/>
          </a:pPr>
          <a:r>
            <a:rPr lang="de-CH" sz="10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Ort und Datum                                                          Rechtsverbindliche Unterschrift </a:t>
          </a:r>
        </a:p>
      </xdr:txBody>
    </xdr:sp>
    <xdr:clientData/>
  </xdr:twoCellAnchor>
  <xdr:twoCellAnchor>
    <xdr:from>
      <xdr:col>7</xdr:col>
      <xdr:colOff>495300</xdr:colOff>
      <xdr:row>59</xdr:row>
      <xdr:rowOff>57150</xdr:rowOff>
    </xdr:from>
    <xdr:to>
      <xdr:col>10</xdr:col>
      <xdr:colOff>209550</xdr:colOff>
      <xdr:row>60</xdr:row>
      <xdr:rowOff>85725</xdr:rowOff>
    </xdr:to>
    <xdr:sp macro="" textlink="" fLocksText="0">
      <xdr:nvSpPr>
        <xdr:cNvPr id="5" name="Text Box 41">
          <a:extLst>
            <a:ext uri="{FF2B5EF4-FFF2-40B4-BE49-F238E27FC236}">
              <a16:creationId xmlns:a16="http://schemas.microsoft.com/office/drawing/2014/main" id="{00000000-0008-0000-0800-000005000000}"/>
            </a:ext>
          </a:extLst>
        </xdr:cNvPr>
        <xdr:cNvSpPr txBox="1">
          <a:spLocks noChangeArrowheads="1"/>
        </xdr:cNvSpPr>
      </xdr:nvSpPr>
      <xdr:spPr bwMode="auto">
        <a:xfrm>
          <a:off x="4838700" y="6496050"/>
          <a:ext cx="21145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504825</xdr:colOff>
      <xdr:row>59</xdr:row>
      <xdr:rowOff>66675</xdr:rowOff>
    </xdr:from>
    <xdr:to>
      <xdr:col>12</xdr:col>
      <xdr:colOff>676275</xdr:colOff>
      <xdr:row>60</xdr:row>
      <xdr:rowOff>95250</xdr:rowOff>
    </xdr:to>
    <xdr:sp macro="" textlink="" fLocksText="0">
      <xdr:nvSpPr>
        <xdr:cNvPr id="6" name="Text Box 42">
          <a:extLst>
            <a:ext uri="{FF2B5EF4-FFF2-40B4-BE49-F238E27FC236}">
              <a16:creationId xmlns:a16="http://schemas.microsoft.com/office/drawing/2014/main" id="{00000000-0008-0000-0800-000006000000}"/>
            </a:ext>
          </a:extLst>
        </xdr:cNvPr>
        <xdr:cNvSpPr txBox="1">
          <a:spLocks noChangeArrowheads="1"/>
        </xdr:cNvSpPr>
      </xdr:nvSpPr>
      <xdr:spPr bwMode="auto">
        <a:xfrm>
          <a:off x="7248525" y="6505575"/>
          <a:ext cx="17716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6</xdr:col>
      <xdr:colOff>581025</xdr:colOff>
      <xdr:row>3</xdr:row>
      <xdr:rowOff>57150</xdr:rowOff>
    </xdr:to>
    <xdr:grpSp>
      <xdr:nvGrpSpPr>
        <xdr:cNvPr id="7" name="Gruppieren 2">
          <a:extLst>
            <a:ext uri="{FF2B5EF4-FFF2-40B4-BE49-F238E27FC236}">
              <a16:creationId xmlns:a16="http://schemas.microsoft.com/office/drawing/2014/main" id="{00000000-0008-0000-0800-000007000000}"/>
            </a:ext>
          </a:extLst>
        </xdr:cNvPr>
        <xdr:cNvGrpSpPr>
          <a:grpSpLocks/>
        </xdr:cNvGrpSpPr>
      </xdr:nvGrpSpPr>
      <xdr:grpSpPr bwMode="auto">
        <a:xfrm>
          <a:off x="0" y="0"/>
          <a:ext cx="4124325" cy="542925"/>
          <a:chOff x="2536216" y="3185160"/>
          <a:chExt cx="4126992" cy="541652"/>
        </a:xfrm>
      </xdr:grpSpPr>
      <xdr:pic>
        <xdr:nvPicPr>
          <xdr:cNvPr id="8" name="Grafik 3">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Textfeld 5">
            <a:extLst>
              <a:ext uri="{FF2B5EF4-FFF2-40B4-BE49-F238E27FC236}">
                <a16:creationId xmlns:a16="http://schemas.microsoft.com/office/drawing/2014/main" id="{00000000-0008-0000-0800-000009000000}"/>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26</xdr:row>
      <xdr:rowOff>133350</xdr:rowOff>
    </xdr:from>
    <xdr:to>
      <xdr:col>16</xdr:col>
      <xdr:colOff>190500</xdr:colOff>
      <xdr:row>31</xdr:row>
      <xdr:rowOff>47625</xdr:rowOff>
    </xdr:to>
    <xdr:sp macro="" textlink="">
      <xdr:nvSpPr>
        <xdr:cNvPr id="17411" name="Text Box 3">
          <a:extLst>
            <a:ext uri="{FF2B5EF4-FFF2-40B4-BE49-F238E27FC236}">
              <a16:creationId xmlns:a16="http://schemas.microsoft.com/office/drawing/2014/main" id="{00000000-0008-0000-0900-000003440000}"/>
            </a:ext>
          </a:extLst>
        </xdr:cNvPr>
        <xdr:cNvSpPr txBox="1">
          <a:spLocks noChangeArrowheads="1"/>
        </xdr:cNvSpPr>
      </xdr:nvSpPr>
      <xdr:spPr bwMode="auto">
        <a:xfrm>
          <a:off x="0" y="2809875"/>
          <a:ext cx="6096000" cy="628650"/>
        </a:xfrm>
        <a:prstGeom prst="rect">
          <a:avLst/>
        </a:prstGeom>
        <a:noFill/>
        <a:ln w="9525">
          <a:noFill/>
          <a:miter lim="800000"/>
          <a:headEnd/>
          <a:tailEnd/>
        </a:ln>
      </xdr:spPr>
      <xdr:txBody>
        <a:bodyPr vertOverflow="clip" wrap="square" lIns="27432" tIns="22860" rIns="0" bIns="0" anchor="t" upright="1"/>
        <a:lstStyle/>
        <a:p>
          <a:pPr algn="l" rtl="0">
            <a:defRPr sz="1000"/>
          </a:pPr>
          <a:r>
            <a:rPr lang="de-CH" sz="1000" b="0" i="0" u="none" strike="noStrike" baseline="0">
              <a:solidFill>
                <a:srgbClr val="000000"/>
              </a:solidFill>
              <a:latin typeface="Arial"/>
              <a:cs typeface="Arial"/>
            </a:rPr>
            <a:t>Ich bestätige/Wir bestätigen, dass die per E-Mail an das Bundesamt für Landwirtschaft gesandten Kernobstbuchhaltungsformulare, der oben erwähnten Berichtsperiode, vollständig und wahrheitsgetreu</a:t>
          </a:r>
        </a:p>
        <a:p>
          <a:pPr algn="l" rtl="0">
            <a:defRPr sz="1000"/>
          </a:pPr>
          <a:r>
            <a:rPr lang="de-CH" sz="1000" b="0" i="0" u="none" strike="noStrike" baseline="0">
              <a:solidFill>
                <a:srgbClr val="000000"/>
              </a:solidFill>
              <a:latin typeface="Arial"/>
              <a:cs typeface="Arial"/>
            </a:rPr>
            <a:t>ausgefüllt wurden.</a:t>
          </a:r>
        </a:p>
      </xdr:txBody>
    </xdr:sp>
    <xdr:clientData/>
  </xdr:twoCellAnchor>
  <xdr:twoCellAnchor>
    <xdr:from>
      <xdr:col>0</xdr:col>
      <xdr:colOff>19050</xdr:colOff>
      <xdr:row>61</xdr:row>
      <xdr:rowOff>0</xdr:rowOff>
    </xdr:from>
    <xdr:to>
      <xdr:col>11</xdr:col>
      <xdr:colOff>657225</xdr:colOff>
      <xdr:row>63</xdr:row>
      <xdr:rowOff>133350</xdr:rowOff>
    </xdr:to>
    <xdr:sp macro="" textlink="">
      <xdr:nvSpPr>
        <xdr:cNvPr id="17417" name="Text Box 9" descr="Textfeld:  &#10;.....................................................................................                              .........................................................................................................&#10;Ort und D">
          <a:extLst>
            <a:ext uri="{FF2B5EF4-FFF2-40B4-BE49-F238E27FC236}">
              <a16:creationId xmlns:a16="http://schemas.microsoft.com/office/drawing/2014/main" id="{00000000-0008-0000-0900-000009440000}"/>
            </a:ext>
          </a:extLst>
        </xdr:cNvPr>
        <xdr:cNvSpPr txBox="1">
          <a:spLocks noChangeArrowheads="1"/>
        </xdr:cNvSpPr>
      </xdr:nvSpPr>
      <xdr:spPr bwMode="auto">
        <a:xfrm>
          <a:off x="19050" y="9001125"/>
          <a:ext cx="4305300" cy="419100"/>
        </a:xfrm>
        <a:prstGeom prst="rect">
          <a:avLst/>
        </a:prstGeom>
        <a:solidFill>
          <a:srgbClr val="FFFF99"/>
        </a:solidFill>
        <a:ln w="3175">
          <a:noFill/>
          <a:miter lim="800000"/>
          <a:headEnd/>
          <a:tailEnd/>
        </a:ln>
      </xdr:spPr>
      <xdr:txBody>
        <a:bodyPr vertOverflow="clip" wrap="square" lIns="27432" tIns="22860" rIns="0" bIns="0" anchor="t" upright="1"/>
        <a:lstStyle/>
        <a:p>
          <a:pPr algn="l" rtl="0">
            <a:defRPr sz="1000"/>
          </a:pPr>
          <a:r>
            <a:rPr lang="de-CH" sz="10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Ort und Datum                                                          Rechtsverbindliche Unterschrift </a:t>
          </a:r>
        </a:p>
      </xdr:txBody>
    </xdr:sp>
    <xdr:clientData/>
  </xdr:twoCellAnchor>
  <xdr:twoCellAnchor>
    <xdr:from>
      <xdr:col>0</xdr:col>
      <xdr:colOff>19050</xdr:colOff>
      <xdr:row>61</xdr:row>
      <xdr:rowOff>28575</xdr:rowOff>
    </xdr:from>
    <xdr:to>
      <xdr:col>7</xdr:col>
      <xdr:colOff>38100</xdr:colOff>
      <xdr:row>62</xdr:row>
      <xdr:rowOff>57150</xdr:rowOff>
    </xdr:to>
    <xdr:sp macro="" textlink="" fLocksText="0">
      <xdr:nvSpPr>
        <xdr:cNvPr id="17463" name="Text Box 10">
          <a:extLst>
            <a:ext uri="{FF2B5EF4-FFF2-40B4-BE49-F238E27FC236}">
              <a16:creationId xmlns:a16="http://schemas.microsoft.com/office/drawing/2014/main" id="{00000000-0008-0000-0900-000037440000}"/>
            </a:ext>
          </a:extLst>
        </xdr:cNvPr>
        <xdr:cNvSpPr txBox="1">
          <a:spLocks noChangeArrowheads="1"/>
        </xdr:cNvSpPr>
      </xdr:nvSpPr>
      <xdr:spPr bwMode="auto">
        <a:xfrm>
          <a:off x="19050" y="9458325"/>
          <a:ext cx="21145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333375</xdr:colOff>
      <xdr:row>61</xdr:row>
      <xdr:rowOff>38100</xdr:rowOff>
    </xdr:from>
    <xdr:to>
      <xdr:col>11</xdr:col>
      <xdr:colOff>533400</xdr:colOff>
      <xdr:row>62</xdr:row>
      <xdr:rowOff>66675</xdr:rowOff>
    </xdr:to>
    <xdr:sp macro="" textlink="" fLocksText="0">
      <xdr:nvSpPr>
        <xdr:cNvPr id="17464" name="Text Box 11">
          <a:extLst>
            <a:ext uri="{FF2B5EF4-FFF2-40B4-BE49-F238E27FC236}">
              <a16:creationId xmlns:a16="http://schemas.microsoft.com/office/drawing/2014/main" id="{00000000-0008-0000-0900-000038440000}"/>
            </a:ext>
          </a:extLst>
        </xdr:cNvPr>
        <xdr:cNvSpPr txBox="1">
          <a:spLocks noChangeArrowheads="1"/>
        </xdr:cNvSpPr>
      </xdr:nvSpPr>
      <xdr:spPr bwMode="auto">
        <a:xfrm>
          <a:off x="2428875" y="9467850"/>
          <a:ext cx="17716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28575</xdr:rowOff>
    </xdr:from>
    <xdr:to>
      <xdr:col>9</xdr:col>
      <xdr:colOff>295275</xdr:colOff>
      <xdr:row>58</xdr:row>
      <xdr:rowOff>28575</xdr:rowOff>
    </xdr:to>
    <xdr:sp macro="" textlink="">
      <xdr:nvSpPr>
        <xdr:cNvPr id="2" name="Text Box 23">
          <a:extLst>
            <a:ext uri="{FF2B5EF4-FFF2-40B4-BE49-F238E27FC236}">
              <a16:creationId xmlns:a16="http://schemas.microsoft.com/office/drawing/2014/main" id="{8F72D158-FD63-416B-8318-9999D570C918}"/>
            </a:ext>
          </a:extLst>
        </xdr:cNvPr>
        <xdr:cNvSpPr txBox="1">
          <a:spLocks noChangeArrowheads="1"/>
        </xdr:cNvSpPr>
      </xdr:nvSpPr>
      <xdr:spPr bwMode="auto">
        <a:xfrm>
          <a:off x="0" y="6600825"/>
          <a:ext cx="4352925" cy="428625"/>
        </a:xfrm>
        <a:prstGeom prst="rect">
          <a:avLst/>
        </a:prstGeom>
        <a:solidFill>
          <a:srgbClr val="CCFFFF"/>
        </a:solidFill>
        <a:ln w="9525">
          <a:noFill/>
          <a:miter lim="800000"/>
          <a:headEnd/>
          <a:tailEnd/>
        </a:ln>
      </xdr:spPr>
      <xdr:txBody>
        <a:bodyPr vertOverflow="clip" wrap="square" lIns="27432" tIns="22860" rIns="0" bIns="0" anchor="t" upright="1"/>
        <a:lstStyle/>
        <a:p>
          <a:pPr algn="l" rtl="0">
            <a:defRPr sz="1000"/>
          </a:pPr>
          <a:r>
            <a:rPr lang="de-CH" sz="800" b="1" i="0" u="none" strike="noStrike" baseline="0">
              <a:solidFill>
                <a:srgbClr val="000000"/>
              </a:solidFill>
              <a:latin typeface="Arial"/>
              <a:cs typeface="Arial"/>
            </a:rPr>
            <a:t>Ein ausgefülltes Formular ist innert 30 Tagen nach Ablauf der Berichtsperiode unaufgefordert einzureichen. Bei vorgängiger Zustellung per E-Mail bitten wir Sie, die Hauptblätter auszudrucken und unterschrieben per Post nachzusenden.</a:t>
          </a:r>
        </a:p>
      </xdr:txBody>
    </xdr:sp>
    <xdr:clientData/>
  </xdr:twoCellAnchor>
  <xdr:twoCellAnchor>
    <xdr:from>
      <xdr:col>7</xdr:col>
      <xdr:colOff>47625</xdr:colOff>
      <xdr:row>42</xdr:row>
      <xdr:rowOff>76200</xdr:rowOff>
    </xdr:from>
    <xdr:to>
      <xdr:col>11</xdr:col>
      <xdr:colOff>409575</xdr:colOff>
      <xdr:row>43</xdr:row>
      <xdr:rowOff>114300</xdr:rowOff>
    </xdr:to>
    <xdr:sp macro="" textlink="">
      <xdr:nvSpPr>
        <xdr:cNvPr id="3" name="Text Box 27">
          <a:extLst>
            <a:ext uri="{FF2B5EF4-FFF2-40B4-BE49-F238E27FC236}">
              <a16:creationId xmlns:a16="http://schemas.microsoft.com/office/drawing/2014/main" id="{59DE4C5E-73F8-4DA2-ABC5-3B4A629EABE9}"/>
            </a:ext>
          </a:extLst>
        </xdr:cNvPr>
        <xdr:cNvSpPr txBox="1">
          <a:spLocks noChangeArrowheads="1"/>
        </xdr:cNvSpPr>
      </xdr:nvSpPr>
      <xdr:spPr bwMode="auto">
        <a:xfrm>
          <a:off x="3048000" y="5314950"/>
          <a:ext cx="2371725" cy="1809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1000" b="0" i="0" u="none" strike="noStrike" baseline="0">
              <a:solidFill>
                <a:srgbClr val="000000"/>
              </a:solidFill>
              <a:latin typeface="Arial"/>
              <a:cs typeface="Arial"/>
            </a:rPr>
            <a:t>&gt; </a:t>
          </a:r>
          <a:r>
            <a:rPr lang="de-CH" sz="700" b="1" i="0" u="none" strike="noStrike" baseline="0">
              <a:solidFill>
                <a:srgbClr val="000000"/>
              </a:solidFill>
              <a:latin typeface="Arial"/>
              <a:cs typeface="Arial"/>
            </a:rPr>
            <a:t>Saftmenge vor allfälliger Aromagewinnung</a:t>
          </a:r>
          <a:endParaRPr lang="de-CH" sz="700" b="0" i="0" u="none" strike="noStrike" baseline="0">
            <a:solidFill>
              <a:srgbClr val="000000"/>
            </a:solidFill>
            <a:latin typeface="Arial"/>
            <a:cs typeface="Arial"/>
          </a:endParaRPr>
        </a:p>
        <a:p>
          <a:pPr algn="l" rtl="0">
            <a:defRPr sz="1000"/>
          </a:pPr>
          <a:endParaRPr lang="de-CH" sz="700" b="0" i="0" u="none" strike="noStrike" baseline="0">
            <a:solidFill>
              <a:srgbClr val="000000"/>
            </a:solidFill>
            <a:latin typeface="Arial"/>
            <a:cs typeface="Arial"/>
          </a:endParaRPr>
        </a:p>
      </xdr:txBody>
    </xdr:sp>
    <xdr:clientData/>
  </xdr:twoCellAnchor>
  <xdr:twoCellAnchor>
    <xdr:from>
      <xdr:col>7</xdr:col>
      <xdr:colOff>66675</xdr:colOff>
      <xdr:row>41</xdr:row>
      <xdr:rowOff>95250</xdr:rowOff>
    </xdr:from>
    <xdr:to>
      <xdr:col>7</xdr:col>
      <xdr:colOff>66675</xdr:colOff>
      <xdr:row>44</xdr:row>
      <xdr:rowOff>57150</xdr:rowOff>
    </xdr:to>
    <xdr:sp macro="" textlink="">
      <xdr:nvSpPr>
        <xdr:cNvPr id="4" name="Line 28">
          <a:extLst>
            <a:ext uri="{FF2B5EF4-FFF2-40B4-BE49-F238E27FC236}">
              <a16:creationId xmlns:a16="http://schemas.microsoft.com/office/drawing/2014/main" id="{90E9E0BF-6EBE-4608-8496-C3588994E450}"/>
            </a:ext>
          </a:extLst>
        </xdr:cNvPr>
        <xdr:cNvSpPr>
          <a:spLocks noChangeShapeType="1"/>
        </xdr:cNvSpPr>
      </xdr:nvSpPr>
      <xdr:spPr bwMode="auto">
        <a:xfrm>
          <a:off x="3067050" y="5191125"/>
          <a:ext cx="0" cy="390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41</xdr:row>
      <xdr:rowOff>95250</xdr:rowOff>
    </xdr:from>
    <xdr:to>
      <xdr:col>7</xdr:col>
      <xdr:colOff>57150</xdr:colOff>
      <xdr:row>41</xdr:row>
      <xdr:rowOff>95250</xdr:rowOff>
    </xdr:to>
    <xdr:sp macro="" textlink="">
      <xdr:nvSpPr>
        <xdr:cNvPr id="5" name="Line 30">
          <a:extLst>
            <a:ext uri="{FF2B5EF4-FFF2-40B4-BE49-F238E27FC236}">
              <a16:creationId xmlns:a16="http://schemas.microsoft.com/office/drawing/2014/main" id="{08F62862-2543-4084-9878-29861592E6AF}"/>
            </a:ext>
          </a:extLst>
        </xdr:cNvPr>
        <xdr:cNvSpPr>
          <a:spLocks noChangeShapeType="1"/>
        </xdr:cNvSpPr>
      </xdr:nvSpPr>
      <xdr:spPr bwMode="auto">
        <a:xfrm>
          <a:off x="3000375" y="5191125"/>
          <a:ext cx="57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44</xdr:row>
      <xdr:rowOff>57150</xdr:rowOff>
    </xdr:from>
    <xdr:to>
      <xdr:col>7</xdr:col>
      <xdr:colOff>66675</xdr:colOff>
      <xdr:row>44</xdr:row>
      <xdr:rowOff>57150</xdr:rowOff>
    </xdr:to>
    <xdr:sp macro="" textlink="">
      <xdr:nvSpPr>
        <xdr:cNvPr id="6" name="Line 34">
          <a:extLst>
            <a:ext uri="{FF2B5EF4-FFF2-40B4-BE49-F238E27FC236}">
              <a16:creationId xmlns:a16="http://schemas.microsoft.com/office/drawing/2014/main" id="{3EF222A8-DAB9-4030-A138-36E2ED6947F7}"/>
            </a:ext>
          </a:extLst>
        </xdr:cNvPr>
        <xdr:cNvSpPr>
          <a:spLocks noChangeShapeType="1"/>
        </xdr:cNvSpPr>
      </xdr:nvSpPr>
      <xdr:spPr bwMode="auto">
        <a:xfrm>
          <a:off x="3009900" y="5581650"/>
          <a:ext cx="57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55</xdr:row>
      <xdr:rowOff>19050</xdr:rowOff>
    </xdr:from>
    <xdr:to>
      <xdr:col>20</xdr:col>
      <xdr:colOff>19050</xdr:colOff>
      <xdr:row>58</xdr:row>
      <xdr:rowOff>9525</xdr:rowOff>
    </xdr:to>
    <xdr:sp macro="" textlink="">
      <xdr:nvSpPr>
        <xdr:cNvPr id="13" name="Text Box 60" descr="Textfeld:  &#10;.....................................................................................                              .........................................................................................................&#10;Ort und D">
          <a:extLst>
            <a:ext uri="{FF2B5EF4-FFF2-40B4-BE49-F238E27FC236}">
              <a16:creationId xmlns:a16="http://schemas.microsoft.com/office/drawing/2014/main" id="{B4DA207C-4544-4231-961C-687794713808}"/>
            </a:ext>
          </a:extLst>
        </xdr:cNvPr>
        <xdr:cNvSpPr txBox="1">
          <a:spLocks noChangeArrowheads="1"/>
        </xdr:cNvSpPr>
      </xdr:nvSpPr>
      <xdr:spPr bwMode="auto">
        <a:xfrm>
          <a:off x="5010150" y="6591300"/>
          <a:ext cx="4305300" cy="419100"/>
        </a:xfrm>
        <a:prstGeom prst="rect">
          <a:avLst/>
        </a:prstGeom>
        <a:solidFill>
          <a:srgbClr val="FFFF99"/>
        </a:solidFill>
        <a:ln w="3175">
          <a:noFill/>
          <a:miter lim="800000"/>
          <a:headEnd/>
          <a:tailEnd/>
        </a:ln>
      </xdr:spPr>
      <xdr:txBody>
        <a:bodyPr vertOverflow="clip" wrap="square" lIns="27432" tIns="22860" rIns="0" bIns="0" anchor="t" upright="1"/>
        <a:lstStyle/>
        <a:p>
          <a:pPr algn="l" rtl="0">
            <a:defRPr sz="1000"/>
          </a:pPr>
          <a:r>
            <a:rPr lang="de-CH" sz="10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Ort und Datum                                                          Rechtsverbindliche Unterschrift </a:t>
          </a:r>
        </a:p>
      </xdr:txBody>
    </xdr:sp>
    <xdr:clientData/>
  </xdr:twoCellAnchor>
  <xdr:twoCellAnchor>
    <xdr:from>
      <xdr:col>11</xdr:col>
      <xdr:colOff>0</xdr:colOff>
      <xdr:row>55</xdr:row>
      <xdr:rowOff>47625</xdr:rowOff>
    </xdr:from>
    <xdr:to>
      <xdr:col>15</xdr:col>
      <xdr:colOff>209550</xdr:colOff>
      <xdr:row>56</xdr:row>
      <xdr:rowOff>76200</xdr:rowOff>
    </xdr:to>
    <xdr:sp macro="" textlink="" fLocksText="0">
      <xdr:nvSpPr>
        <xdr:cNvPr id="14" name="Text Box 61">
          <a:extLst>
            <a:ext uri="{FF2B5EF4-FFF2-40B4-BE49-F238E27FC236}">
              <a16:creationId xmlns:a16="http://schemas.microsoft.com/office/drawing/2014/main" id="{DBF994B1-56CE-4151-99F5-F6B2DF8CCAB2}"/>
            </a:ext>
          </a:extLst>
        </xdr:cNvPr>
        <xdr:cNvSpPr txBox="1">
          <a:spLocks noChangeArrowheads="1"/>
        </xdr:cNvSpPr>
      </xdr:nvSpPr>
      <xdr:spPr bwMode="auto">
        <a:xfrm>
          <a:off x="5010150" y="6619875"/>
          <a:ext cx="21145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28575</xdr:colOff>
      <xdr:row>55</xdr:row>
      <xdr:rowOff>57150</xdr:rowOff>
    </xdr:from>
    <xdr:to>
      <xdr:col>19</xdr:col>
      <xdr:colOff>371475</xdr:colOff>
      <xdr:row>56</xdr:row>
      <xdr:rowOff>85725</xdr:rowOff>
    </xdr:to>
    <xdr:sp macro="" textlink="" fLocksText="0">
      <xdr:nvSpPr>
        <xdr:cNvPr id="15" name="Text Box 62">
          <a:extLst>
            <a:ext uri="{FF2B5EF4-FFF2-40B4-BE49-F238E27FC236}">
              <a16:creationId xmlns:a16="http://schemas.microsoft.com/office/drawing/2014/main" id="{8CC0C88B-6E8A-44CB-839F-825E0FEB2933}"/>
            </a:ext>
          </a:extLst>
        </xdr:cNvPr>
        <xdr:cNvSpPr txBox="1">
          <a:spLocks noChangeArrowheads="1"/>
        </xdr:cNvSpPr>
      </xdr:nvSpPr>
      <xdr:spPr bwMode="auto">
        <a:xfrm>
          <a:off x="7419975" y="6629400"/>
          <a:ext cx="17716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9</xdr:col>
      <xdr:colOff>66675</xdr:colOff>
      <xdr:row>3</xdr:row>
      <xdr:rowOff>57150</xdr:rowOff>
    </xdr:to>
    <xdr:grpSp>
      <xdr:nvGrpSpPr>
        <xdr:cNvPr id="16" name="Gruppieren 2">
          <a:extLst>
            <a:ext uri="{FF2B5EF4-FFF2-40B4-BE49-F238E27FC236}">
              <a16:creationId xmlns:a16="http://schemas.microsoft.com/office/drawing/2014/main" id="{0AAA5C82-DC25-4876-A65C-0831FC225B87}"/>
            </a:ext>
          </a:extLst>
        </xdr:cNvPr>
        <xdr:cNvGrpSpPr>
          <a:grpSpLocks/>
        </xdr:cNvGrpSpPr>
      </xdr:nvGrpSpPr>
      <xdr:grpSpPr bwMode="auto">
        <a:xfrm>
          <a:off x="0" y="0"/>
          <a:ext cx="4286250" cy="542925"/>
          <a:chOff x="2536216" y="3185160"/>
          <a:chExt cx="4126992" cy="541652"/>
        </a:xfrm>
      </xdr:grpSpPr>
      <xdr:pic>
        <xdr:nvPicPr>
          <xdr:cNvPr id="17" name="Grafik 3">
            <a:extLst>
              <a:ext uri="{FF2B5EF4-FFF2-40B4-BE49-F238E27FC236}">
                <a16:creationId xmlns:a16="http://schemas.microsoft.com/office/drawing/2014/main" id="{7F80F472-EEAF-4670-9F99-192FC5F132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Textfeld 5">
            <a:extLst>
              <a:ext uri="{FF2B5EF4-FFF2-40B4-BE49-F238E27FC236}">
                <a16:creationId xmlns:a16="http://schemas.microsoft.com/office/drawing/2014/main" id="{DC24EE8D-3ED7-457A-A8D1-BDDF7E34DA6C}"/>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9525</xdr:colOff>
      <xdr:row>3</xdr:row>
      <xdr:rowOff>57150</xdr:rowOff>
    </xdr:to>
    <xdr:grpSp>
      <xdr:nvGrpSpPr>
        <xdr:cNvPr id="7297" name="Gruppieren 2">
          <a:extLst>
            <a:ext uri="{FF2B5EF4-FFF2-40B4-BE49-F238E27FC236}">
              <a16:creationId xmlns:a16="http://schemas.microsoft.com/office/drawing/2014/main" id="{00000000-0008-0000-0100-0000811C0000}"/>
            </a:ext>
          </a:extLst>
        </xdr:cNvPr>
        <xdr:cNvGrpSpPr>
          <a:grpSpLocks/>
        </xdr:cNvGrpSpPr>
      </xdr:nvGrpSpPr>
      <xdr:grpSpPr bwMode="auto">
        <a:xfrm>
          <a:off x="0" y="0"/>
          <a:ext cx="4124325" cy="542925"/>
          <a:chOff x="2536216" y="3185160"/>
          <a:chExt cx="4126992" cy="541652"/>
        </a:xfrm>
      </xdr:grpSpPr>
      <xdr:pic>
        <xdr:nvPicPr>
          <xdr:cNvPr id="7298" name="Grafik 3">
            <a:extLst>
              <a:ext uri="{FF2B5EF4-FFF2-40B4-BE49-F238E27FC236}">
                <a16:creationId xmlns:a16="http://schemas.microsoft.com/office/drawing/2014/main" id="{00000000-0008-0000-0100-0000821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Textfeld 5">
            <a:extLst>
              <a:ext uri="{FF2B5EF4-FFF2-40B4-BE49-F238E27FC236}">
                <a16:creationId xmlns:a16="http://schemas.microsoft.com/office/drawing/2014/main" id="{00000000-0008-0000-0100-000005000000}"/>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381000</xdr:colOff>
      <xdr:row>3</xdr:row>
      <xdr:rowOff>123825</xdr:rowOff>
    </xdr:to>
    <xdr:sp macro="" textlink="">
      <xdr:nvSpPr>
        <xdr:cNvPr id="8320" name="AutoShape 44">
          <a:extLst>
            <a:ext uri="{FF2B5EF4-FFF2-40B4-BE49-F238E27FC236}">
              <a16:creationId xmlns:a16="http://schemas.microsoft.com/office/drawing/2014/main" id="{00000000-0008-0000-0200-000080200000}"/>
            </a:ext>
          </a:extLst>
        </xdr:cNvPr>
        <xdr:cNvSpPr>
          <a:spLocks noChangeAspect="1" noChangeArrowheads="1" noTextEdit="1"/>
        </xdr:cNvSpPr>
      </xdr:nvSpPr>
      <xdr:spPr bwMode="auto">
        <a:xfrm>
          <a:off x="0" y="0"/>
          <a:ext cx="49720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11</xdr:col>
      <xdr:colOff>9525</xdr:colOff>
      <xdr:row>3</xdr:row>
      <xdr:rowOff>57150</xdr:rowOff>
    </xdr:to>
    <xdr:grpSp>
      <xdr:nvGrpSpPr>
        <xdr:cNvPr id="8321" name="Gruppieren 2">
          <a:extLst>
            <a:ext uri="{FF2B5EF4-FFF2-40B4-BE49-F238E27FC236}">
              <a16:creationId xmlns:a16="http://schemas.microsoft.com/office/drawing/2014/main" id="{00000000-0008-0000-0200-000081200000}"/>
            </a:ext>
          </a:extLst>
        </xdr:cNvPr>
        <xdr:cNvGrpSpPr>
          <a:grpSpLocks/>
        </xdr:cNvGrpSpPr>
      </xdr:nvGrpSpPr>
      <xdr:grpSpPr bwMode="auto">
        <a:xfrm>
          <a:off x="0" y="0"/>
          <a:ext cx="4134264" cy="554107"/>
          <a:chOff x="2536216" y="3185160"/>
          <a:chExt cx="4126992" cy="541652"/>
        </a:xfrm>
      </xdr:grpSpPr>
      <xdr:pic>
        <xdr:nvPicPr>
          <xdr:cNvPr id="8322" name="Grafik 3">
            <a:extLst>
              <a:ext uri="{FF2B5EF4-FFF2-40B4-BE49-F238E27FC236}">
                <a16:creationId xmlns:a16="http://schemas.microsoft.com/office/drawing/2014/main" id="{00000000-0008-0000-0200-0000822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Textfeld 5">
            <a:extLst>
              <a:ext uri="{FF2B5EF4-FFF2-40B4-BE49-F238E27FC236}">
                <a16:creationId xmlns:a16="http://schemas.microsoft.com/office/drawing/2014/main" id="{00000000-0008-0000-0200-00000E000000}"/>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381000</xdr:colOff>
      <xdr:row>3</xdr:row>
      <xdr:rowOff>123825</xdr:rowOff>
    </xdr:to>
    <xdr:sp macro="" textlink="">
      <xdr:nvSpPr>
        <xdr:cNvPr id="2" name="AutoShape 44">
          <a:extLst>
            <a:ext uri="{FF2B5EF4-FFF2-40B4-BE49-F238E27FC236}">
              <a16:creationId xmlns:a16="http://schemas.microsoft.com/office/drawing/2014/main" id="{F6D597D9-58D2-4F50-9201-684012E4DD29}"/>
            </a:ext>
          </a:extLst>
        </xdr:cNvPr>
        <xdr:cNvSpPr>
          <a:spLocks noChangeAspect="1" noChangeArrowheads="1" noTextEdit="1"/>
        </xdr:cNvSpPr>
      </xdr:nvSpPr>
      <xdr:spPr bwMode="auto">
        <a:xfrm>
          <a:off x="0" y="0"/>
          <a:ext cx="49720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11</xdr:col>
      <xdr:colOff>9525</xdr:colOff>
      <xdr:row>3</xdr:row>
      <xdr:rowOff>57150</xdr:rowOff>
    </xdr:to>
    <xdr:grpSp>
      <xdr:nvGrpSpPr>
        <xdr:cNvPr id="3" name="Gruppieren 2">
          <a:extLst>
            <a:ext uri="{FF2B5EF4-FFF2-40B4-BE49-F238E27FC236}">
              <a16:creationId xmlns:a16="http://schemas.microsoft.com/office/drawing/2014/main" id="{35F1249A-3903-4B31-BA4B-EBDD4BAD5152}"/>
            </a:ext>
          </a:extLst>
        </xdr:cNvPr>
        <xdr:cNvGrpSpPr>
          <a:grpSpLocks/>
        </xdr:cNvGrpSpPr>
      </xdr:nvGrpSpPr>
      <xdr:grpSpPr bwMode="auto">
        <a:xfrm>
          <a:off x="0" y="0"/>
          <a:ext cx="4134264" cy="554107"/>
          <a:chOff x="2536216" y="3185160"/>
          <a:chExt cx="4126992" cy="541652"/>
        </a:xfrm>
      </xdr:grpSpPr>
      <xdr:pic>
        <xdr:nvPicPr>
          <xdr:cNvPr id="4" name="Grafik 3">
            <a:extLst>
              <a:ext uri="{FF2B5EF4-FFF2-40B4-BE49-F238E27FC236}">
                <a16:creationId xmlns:a16="http://schemas.microsoft.com/office/drawing/2014/main" id="{8A920F7F-F6C2-4EFB-8A68-D301011A61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Textfeld 5">
            <a:extLst>
              <a:ext uri="{FF2B5EF4-FFF2-40B4-BE49-F238E27FC236}">
                <a16:creationId xmlns:a16="http://schemas.microsoft.com/office/drawing/2014/main" id="{97297244-CC4A-4DD2-88B0-5E1E50BC2FDA}"/>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9525</xdr:colOff>
      <xdr:row>3</xdr:row>
      <xdr:rowOff>57150</xdr:rowOff>
    </xdr:to>
    <xdr:grpSp>
      <xdr:nvGrpSpPr>
        <xdr:cNvPr id="9318" name="Gruppieren 2">
          <a:extLst>
            <a:ext uri="{FF2B5EF4-FFF2-40B4-BE49-F238E27FC236}">
              <a16:creationId xmlns:a16="http://schemas.microsoft.com/office/drawing/2014/main" id="{00000000-0008-0000-0300-000066240000}"/>
            </a:ext>
          </a:extLst>
        </xdr:cNvPr>
        <xdr:cNvGrpSpPr>
          <a:grpSpLocks/>
        </xdr:cNvGrpSpPr>
      </xdr:nvGrpSpPr>
      <xdr:grpSpPr bwMode="auto">
        <a:xfrm>
          <a:off x="0" y="0"/>
          <a:ext cx="4124325" cy="542925"/>
          <a:chOff x="2536216" y="3185160"/>
          <a:chExt cx="4126992" cy="541652"/>
        </a:xfrm>
      </xdr:grpSpPr>
      <xdr:pic>
        <xdr:nvPicPr>
          <xdr:cNvPr id="9319" name="Grafik 3">
            <a:extLst>
              <a:ext uri="{FF2B5EF4-FFF2-40B4-BE49-F238E27FC236}">
                <a16:creationId xmlns:a16="http://schemas.microsoft.com/office/drawing/2014/main" id="{00000000-0008-0000-0300-0000672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Textfeld 5">
            <a:extLst>
              <a:ext uri="{FF2B5EF4-FFF2-40B4-BE49-F238E27FC236}">
                <a16:creationId xmlns:a16="http://schemas.microsoft.com/office/drawing/2014/main" id="{00000000-0008-0000-0300-000005000000}"/>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9525</xdr:colOff>
      <xdr:row>3</xdr:row>
      <xdr:rowOff>57150</xdr:rowOff>
    </xdr:to>
    <xdr:grpSp>
      <xdr:nvGrpSpPr>
        <xdr:cNvPr id="2" name="Gruppieren 2">
          <a:extLst>
            <a:ext uri="{FF2B5EF4-FFF2-40B4-BE49-F238E27FC236}">
              <a16:creationId xmlns:a16="http://schemas.microsoft.com/office/drawing/2014/main" id="{78A04268-69FC-4162-A0F4-E8BE4E5E1CE9}"/>
            </a:ext>
          </a:extLst>
        </xdr:cNvPr>
        <xdr:cNvGrpSpPr>
          <a:grpSpLocks/>
        </xdr:cNvGrpSpPr>
      </xdr:nvGrpSpPr>
      <xdr:grpSpPr bwMode="auto">
        <a:xfrm>
          <a:off x="0" y="0"/>
          <a:ext cx="4124325" cy="542925"/>
          <a:chOff x="2536216" y="3185160"/>
          <a:chExt cx="4126992" cy="541652"/>
        </a:xfrm>
      </xdr:grpSpPr>
      <xdr:pic>
        <xdr:nvPicPr>
          <xdr:cNvPr id="3" name="Grafik 3">
            <a:extLst>
              <a:ext uri="{FF2B5EF4-FFF2-40B4-BE49-F238E27FC236}">
                <a16:creationId xmlns:a16="http://schemas.microsoft.com/office/drawing/2014/main" id="{A733A017-2C22-4385-881C-66D479181C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feld 5">
            <a:extLst>
              <a:ext uri="{FF2B5EF4-FFF2-40B4-BE49-F238E27FC236}">
                <a16:creationId xmlns:a16="http://schemas.microsoft.com/office/drawing/2014/main" id="{2063D00F-D646-44E3-B458-177142D666DD}"/>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9525</xdr:colOff>
      <xdr:row>3</xdr:row>
      <xdr:rowOff>57150</xdr:rowOff>
    </xdr:to>
    <xdr:grpSp>
      <xdr:nvGrpSpPr>
        <xdr:cNvPr id="10342" name="Gruppieren 2">
          <a:extLst>
            <a:ext uri="{FF2B5EF4-FFF2-40B4-BE49-F238E27FC236}">
              <a16:creationId xmlns:a16="http://schemas.microsoft.com/office/drawing/2014/main" id="{00000000-0008-0000-0400-000066280000}"/>
            </a:ext>
          </a:extLst>
        </xdr:cNvPr>
        <xdr:cNvGrpSpPr>
          <a:grpSpLocks/>
        </xdr:cNvGrpSpPr>
      </xdr:nvGrpSpPr>
      <xdr:grpSpPr bwMode="auto">
        <a:xfrm>
          <a:off x="0" y="0"/>
          <a:ext cx="4124325" cy="542925"/>
          <a:chOff x="2536216" y="3185160"/>
          <a:chExt cx="4126992" cy="541652"/>
        </a:xfrm>
      </xdr:grpSpPr>
      <xdr:pic>
        <xdr:nvPicPr>
          <xdr:cNvPr id="10343" name="Grafik 3">
            <a:extLst>
              <a:ext uri="{FF2B5EF4-FFF2-40B4-BE49-F238E27FC236}">
                <a16:creationId xmlns:a16="http://schemas.microsoft.com/office/drawing/2014/main" id="{00000000-0008-0000-0400-0000672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Textfeld 5">
            <a:extLst>
              <a:ext uri="{FF2B5EF4-FFF2-40B4-BE49-F238E27FC236}">
                <a16:creationId xmlns:a16="http://schemas.microsoft.com/office/drawing/2014/main" id="{00000000-0008-0000-0400-000005000000}"/>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9525</xdr:colOff>
      <xdr:row>3</xdr:row>
      <xdr:rowOff>57150</xdr:rowOff>
    </xdr:to>
    <xdr:grpSp>
      <xdr:nvGrpSpPr>
        <xdr:cNvPr id="2" name="Gruppieren 2">
          <a:extLst>
            <a:ext uri="{FF2B5EF4-FFF2-40B4-BE49-F238E27FC236}">
              <a16:creationId xmlns:a16="http://schemas.microsoft.com/office/drawing/2014/main" id="{C36F5D74-C4ED-4939-90A8-144312E7D6BB}"/>
            </a:ext>
          </a:extLst>
        </xdr:cNvPr>
        <xdr:cNvGrpSpPr>
          <a:grpSpLocks/>
        </xdr:cNvGrpSpPr>
      </xdr:nvGrpSpPr>
      <xdr:grpSpPr bwMode="auto">
        <a:xfrm>
          <a:off x="0" y="0"/>
          <a:ext cx="4124325" cy="542925"/>
          <a:chOff x="2536216" y="3185160"/>
          <a:chExt cx="4126992" cy="541652"/>
        </a:xfrm>
      </xdr:grpSpPr>
      <xdr:pic>
        <xdr:nvPicPr>
          <xdr:cNvPr id="3" name="Grafik 3">
            <a:extLst>
              <a:ext uri="{FF2B5EF4-FFF2-40B4-BE49-F238E27FC236}">
                <a16:creationId xmlns:a16="http://schemas.microsoft.com/office/drawing/2014/main" id="{C12116EF-3DCA-451B-B6F2-B37DC54743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feld 5">
            <a:extLst>
              <a:ext uri="{FF2B5EF4-FFF2-40B4-BE49-F238E27FC236}">
                <a16:creationId xmlns:a16="http://schemas.microsoft.com/office/drawing/2014/main" id="{85E3A813-1DE0-4DFD-85C9-13CF2613FE37}"/>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tabColor theme="6" tint="0.39997558519241921"/>
  </sheetPr>
  <dimension ref="A1:W85"/>
  <sheetViews>
    <sheetView showGridLines="0" topLeftCell="A4" zoomScale="115" zoomScaleNormal="115" zoomScaleSheetLayoutView="100" workbookViewId="0">
      <selection activeCell="G14" sqref="G14"/>
    </sheetView>
  </sheetViews>
  <sheetFormatPr baseColWidth="10" defaultColWidth="11.42578125" defaultRowHeight="11.25" customHeight="1" x14ac:dyDescent="0.2"/>
  <cols>
    <col min="1" max="1" width="2.7109375" style="1" customWidth="1"/>
    <col min="2" max="2" width="8.7109375" style="1" customWidth="1"/>
    <col min="3" max="3" width="3.7109375" style="1" customWidth="1"/>
    <col min="4" max="4" width="11.7109375" style="1" customWidth="1"/>
    <col min="5" max="5" width="12.85546875" style="1" customWidth="1"/>
    <col min="6" max="6" width="3.7109375" style="8" customWidth="1"/>
    <col min="7" max="8" width="8.7109375" style="1" customWidth="1"/>
    <col min="9" max="20" width="7.140625" style="1" customWidth="1"/>
    <col min="21" max="24" width="9.42578125" style="1" customWidth="1"/>
    <col min="25" max="16384" width="11.42578125" style="1"/>
  </cols>
  <sheetData>
    <row r="1" spans="1:20" customFormat="1" ht="12.75" x14ac:dyDescent="0.2"/>
    <row r="2" spans="1:20" customFormat="1" ht="12.75" x14ac:dyDescent="0.2"/>
    <row r="3" spans="1:20" customFormat="1" ht="12.75" x14ac:dyDescent="0.2"/>
    <row r="4" spans="1:20" customFormat="1" ht="12.75" x14ac:dyDescent="0.2"/>
    <row r="5" spans="1:20" ht="11.25" customHeight="1" x14ac:dyDescent="0.2">
      <c r="A5" s="515" t="s">
        <v>219</v>
      </c>
      <c r="E5" s="5"/>
      <c r="F5" s="4"/>
      <c r="G5" s="5"/>
      <c r="H5" s="6"/>
      <c r="I5" s="5"/>
      <c r="J5" s="6"/>
      <c r="K5" s="6"/>
      <c r="L5" s="5"/>
      <c r="M5" s="39"/>
      <c r="N5" s="5"/>
      <c r="O5" s="5"/>
      <c r="P5" s="5"/>
      <c r="Q5" s="5"/>
    </row>
    <row r="6" spans="1:20" ht="3" customHeight="1" x14ac:dyDescent="0.2">
      <c r="E6" s="5"/>
      <c r="F6" s="4"/>
      <c r="G6" s="5"/>
      <c r="H6" s="6"/>
      <c r="I6" s="5"/>
      <c r="J6" s="6"/>
      <c r="K6" s="6"/>
      <c r="L6" s="5"/>
      <c r="M6" s="39"/>
      <c r="N6" s="5"/>
      <c r="O6" s="5"/>
      <c r="P6" s="5"/>
      <c r="Q6" s="5"/>
    </row>
    <row r="7" spans="1:20" ht="11.1" customHeight="1" x14ac:dyDescent="0.2">
      <c r="E7" s="5"/>
      <c r="F7" s="4"/>
      <c r="G7" s="5"/>
      <c r="H7" s="6"/>
      <c r="I7" s="5"/>
      <c r="J7" s="6"/>
      <c r="K7" s="6"/>
      <c r="L7" s="5"/>
      <c r="M7" s="39"/>
      <c r="N7" s="5"/>
      <c r="O7" s="5"/>
      <c r="P7" s="5"/>
      <c r="Q7" s="5"/>
    </row>
    <row r="8" spans="1:20" ht="11.1" customHeight="1" x14ac:dyDescent="0.2">
      <c r="E8" s="5"/>
      <c r="F8" s="4"/>
      <c r="G8" s="5"/>
      <c r="H8" s="6"/>
      <c r="I8" s="5"/>
      <c r="J8" s="6"/>
      <c r="K8" s="6"/>
      <c r="L8" s="5"/>
      <c r="M8" s="39"/>
      <c r="N8" s="5"/>
      <c r="O8" s="5"/>
      <c r="P8" s="5"/>
      <c r="Q8" s="5"/>
    </row>
    <row r="9" spans="1:20" ht="12.75" customHeight="1" x14ac:dyDescent="0.25">
      <c r="A9" s="568"/>
      <c r="B9" s="569"/>
      <c r="C9" s="569"/>
      <c r="D9" s="569"/>
      <c r="E9" s="570"/>
      <c r="F9" s="4"/>
      <c r="G9" s="7" t="s">
        <v>226</v>
      </c>
      <c r="H9" s="6"/>
      <c r="I9" s="5"/>
      <c r="J9" s="6"/>
      <c r="K9" s="6"/>
      <c r="L9" s="5"/>
      <c r="M9" s="39"/>
      <c r="N9" s="5"/>
      <c r="O9" s="5"/>
      <c r="P9" s="5"/>
      <c r="Q9" s="5"/>
    </row>
    <row r="10" spans="1:20" ht="11.25" customHeight="1" x14ac:dyDescent="0.2">
      <c r="A10" s="571"/>
      <c r="B10" s="572"/>
      <c r="C10" s="572"/>
      <c r="D10" s="572"/>
      <c r="E10" s="573"/>
      <c r="F10" s="4"/>
      <c r="H10" s="6"/>
      <c r="I10" s="5"/>
      <c r="J10" s="6"/>
      <c r="K10" s="6"/>
      <c r="L10" s="5"/>
      <c r="M10" s="39"/>
      <c r="N10" s="5"/>
      <c r="O10" s="5"/>
      <c r="P10" s="5"/>
      <c r="Q10" s="5"/>
    </row>
    <row r="11" spans="1:20" ht="11.25" customHeight="1" x14ac:dyDescent="0.2">
      <c r="A11" s="571"/>
      <c r="B11" s="572"/>
      <c r="C11" s="572"/>
      <c r="D11" s="572"/>
      <c r="E11" s="573"/>
      <c r="G11" s="9" t="s">
        <v>0</v>
      </c>
    </row>
    <row r="12" spans="1:20" ht="11.25" customHeight="1" x14ac:dyDescent="0.2">
      <c r="A12" s="571"/>
      <c r="B12" s="572"/>
      <c r="C12" s="572"/>
      <c r="D12" s="572"/>
      <c r="E12" s="573"/>
      <c r="F12" s="1"/>
      <c r="G12" s="526" t="s">
        <v>245</v>
      </c>
    </row>
    <row r="13" spans="1:20" ht="11.25" customHeight="1" x14ac:dyDescent="0.2">
      <c r="A13" s="571"/>
      <c r="B13" s="572"/>
      <c r="C13" s="572"/>
      <c r="D13" s="572"/>
      <c r="E13" s="573"/>
      <c r="G13" s="10"/>
    </row>
    <row r="14" spans="1:20" ht="11.25" customHeight="1" x14ac:dyDescent="0.2">
      <c r="A14" s="565" t="s">
        <v>106</v>
      </c>
      <c r="B14" s="566"/>
      <c r="C14" s="566"/>
      <c r="D14" s="566"/>
      <c r="E14" s="567"/>
      <c r="G14" s="541">
        <v>2024</v>
      </c>
      <c r="H14" s="10"/>
    </row>
    <row r="15" spans="1:20" ht="3" customHeight="1" x14ac:dyDescent="0.2">
      <c r="A15" s="583"/>
      <c r="B15" s="584"/>
      <c r="C15" s="584"/>
      <c r="D15" s="584"/>
      <c r="E15" s="584"/>
      <c r="I15" s="1">
        <v>2021</v>
      </c>
    </row>
    <row r="16" spans="1:20" ht="11.25" customHeight="1" x14ac:dyDescent="0.2">
      <c r="A16" s="126" t="s">
        <v>1</v>
      </c>
      <c r="B16" s="128"/>
      <c r="C16" s="129"/>
      <c r="D16" s="187"/>
      <c r="E16" s="59"/>
      <c r="F16" s="132"/>
      <c r="G16" s="133" t="s">
        <v>21</v>
      </c>
      <c r="H16" s="134" t="s">
        <v>41</v>
      </c>
      <c r="I16" s="134"/>
      <c r="J16" s="134"/>
      <c r="K16" s="134"/>
      <c r="L16" s="134"/>
      <c r="M16" s="135"/>
      <c r="N16" s="136" t="s">
        <v>42</v>
      </c>
      <c r="O16" s="137"/>
      <c r="P16" s="137"/>
      <c r="Q16" s="137"/>
      <c r="R16" s="137"/>
      <c r="S16" s="137"/>
      <c r="T16" s="138"/>
    </row>
    <row r="17" spans="1:20" ht="11.25" customHeight="1" x14ac:dyDescent="0.2">
      <c r="A17" s="40"/>
      <c r="B17" s="32"/>
      <c r="C17" s="11"/>
      <c r="D17" s="188"/>
      <c r="E17" s="60"/>
      <c r="F17" s="14"/>
      <c r="G17" s="142"/>
      <c r="H17" s="143" t="s">
        <v>43</v>
      </c>
      <c r="I17" s="144"/>
      <c r="J17" s="145"/>
      <c r="K17" s="146" t="s">
        <v>44</v>
      </c>
      <c r="L17" s="146" t="s">
        <v>45</v>
      </c>
      <c r="M17" s="147" t="s">
        <v>46</v>
      </c>
      <c r="N17" s="148" t="s">
        <v>47</v>
      </c>
      <c r="O17" s="149"/>
      <c r="P17" s="149"/>
      <c r="Q17" s="150"/>
      <c r="R17" s="44" t="s">
        <v>46</v>
      </c>
      <c r="S17" s="43" t="s">
        <v>48</v>
      </c>
      <c r="T17" s="44" t="s">
        <v>49</v>
      </c>
    </row>
    <row r="18" spans="1:20" ht="11.25" customHeight="1" x14ac:dyDescent="0.2">
      <c r="A18" s="40"/>
      <c r="B18" s="32"/>
      <c r="C18" s="11"/>
      <c r="D18" s="188"/>
      <c r="E18" s="60"/>
      <c r="F18" s="14"/>
      <c r="G18" s="142"/>
      <c r="H18" s="146" t="s">
        <v>50</v>
      </c>
      <c r="I18" s="143" t="s">
        <v>51</v>
      </c>
      <c r="J18" s="145"/>
      <c r="K18" s="142"/>
      <c r="L18" s="142" t="s">
        <v>52</v>
      </c>
      <c r="M18" s="147" t="s">
        <v>53</v>
      </c>
      <c r="N18" s="151" t="s">
        <v>54</v>
      </c>
      <c r="O18" s="152" t="s">
        <v>55</v>
      </c>
      <c r="P18" s="149"/>
      <c r="Q18" s="150"/>
      <c r="R18" s="44" t="s">
        <v>53</v>
      </c>
      <c r="S18" s="153" t="s">
        <v>56</v>
      </c>
      <c r="T18" s="44" t="s">
        <v>57</v>
      </c>
    </row>
    <row r="19" spans="1:20" ht="11.25" customHeight="1" x14ac:dyDescent="0.2">
      <c r="A19" s="121"/>
      <c r="B19" s="11"/>
      <c r="C19" s="11"/>
      <c r="D19" s="41"/>
      <c r="E19" s="60"/>
      <c r="F19" s="14"/>
      <c r="G19" s="154"/>
      <c r="H19" s="154"/>
      <c r="I19" s="155" t="s">
        <v>58</v>
      </c>
      <c r="J19" s="156" t="s">
        <v>59</v>
      </c>
      <c r="K19" s="154" t="s">
        <v>60</v>
      </c>
      <c r="L19" s="154" t="s">
        <v>60</v>
      </c>
      <c r="M19" s="156" t="s">
        <v>60</v>
      </c>
      <c r="N19" s="157" t="s">
        <v>61</v>
      </c>
      <c r="O19" s="158" t="s">
        <v>62</v>
      </c>
      <c r="P19" s="158" t="s">
        <v>63</v>
      </c>
      <c r="Q19" s="159" t="s">
        <v>64</v>
      </c>
      <c r="R19" s="154" t="s">
        <v>60</v>
      </c>
      <c r="S19" s="160" t="s">
        <v>65</v>
      </c>
      <c r="T19" s="161" t="s">
        <v>66</v>
      </c>
    </row>
    <row r="20" spans="1:20" ht="11.25" customHeight="1" x14ac:dyDescent="0.2">
      <c r="A20" s="162"/>
      <c r="B20" s="163"/>
      <c r="C20" s="163"/>
      <c r="D20" s="189"/>
      <c r="E20" s="190"/>
      <c r="F20" s="166"/>
      <c r="G20" s="167" t="s">
        <v>67</v>
      </c>
      <c r="H20" s="167"/>
      <c r="I20" s="167"/>
      <c r="J20" s="167"/>
      <c r="K20" s="167"/>
      <c r="L20" s="167"/>
      <c r="M20" s="168"/>
      <c r="N20" s="168"/>
      <c r="O20" s="159"/>
      <c r="P20" s="159"/>
      <c r="Q20" s="159"/>
      <c r="R20" s="161"/>
      <c r="S20" s="191"/>
      <c r="T20" s="161"/>
    </row>
    <row r="21" spans="1:20" ht="11.25" customHeight="1" x14ac:dyDescent="0.2">
      <c r="A21" s="545" t="s">
        <v>183</v>
      </c>
      <c r="B21" s="11"/>
      <c r="C21" s="11"/>
      <c r="D21" s="41"/>
      <c r="E21" s="401"/>
      <c r="F21" s="401"/>
      <c r="G21" s="101">
        <v>1</v>
      </c>
      <c r="H21" s="101">
        <v>2</v>
      </c>
      <c r="I21" s="101">
        <v>3</v>
      </c>
      <c r="J21" s="101">
        <v>4</v>
      </c>
      <c r="K21" s="101">
        <v>5</v>
      </c>
      <c r="L21" s="101">
        <v>6</v>
      </c>
      <c r="M21" s="101">
        <v>7</v>
      </c>
      <c r="N21" s="42">
        <v>8</v>
      </c>
      <c r="O21" s="42">
        <v>9</v>
      </c>
      <c r="P21" s="42">
        <v>10</v>
      </c>
      <c r="Q21" s="42">
        <v>11</v>
      </c>
      <c r="R21" s="42">
        <v>12</v>
      </c>
      <c r="S21" s="42">
        <v>13</v>
      </c>
      <c r="T21" s="42">
        <v>14</v>
      </c>
    </row>
    <row r="22" spans="1:20" ht="3" customHeight="1" x14ac:dyDescent="0.2">
      <c r="A22" s="546"/>
      <c r="B22" s="121"/>
      <c r="C22" s="11"/>
      <c r="D22" s="11"/>
      <c r="E22" s="11"/>
      <c r="F22" s="200"/>
      <c r="G22" s="122"/>
      <c r="H22" s="108"/>
      <c r="I22" s="108"/>
      <c r="J22" s="108"/>
      <c r="K22" s="108"/>
      <c r="L22" s="108"/>
      <c r="M22" s="49"/>
      <c r="N22" s="169"/>
      <c r="O22" s="50"/>
      <c r="P22" s="50"/>
      <c r="Q22" s="50"/>
      <c r="R22" s="50"/>
      <c r="S22" s="51"/>
      <c r="T22" s="50"/>
    </row>
    <row r="23" spans="1:20" ht="11.25" customHeight="1" x14ac:dyDescent="0.2">
      <c r="A23" s="546"/>
      <c r="B23" s="574" t="s">
        <v>4</v>
      </c>
      <c r="C23" s="575"/>
      <c r="D23" s="575"/>
      <c r="E23" s="576"/>
      <c r="F23" s="14">
        <v>200</v>
      </c>
      <c r="G23" s="201">
        <f>SUM(H23:T23)</f>
        <v>0</v>
      </c>
      <c r="H23" s="192"/>
      <c r="I23" s="192"/>
      <c r="J23" s="192"/>
      <c r="K23" s="192"/>
      <c r="L23" s="192"/>
      <c r="M23" s="192"/>
      <c r="N23" s="192"/>
      <c r="O23" s="192"/>
      <c r="P23" s="192"/>
      <c r="Q23" s="192">
        <v>0</v>
      </c>
      <c r="R23" s="192"/>
      <c r="S23" s="192"/>
      <c r="T23" s="192"/>
    </row>
    <row r="24" spans="1:20" ht="11.25" customHeight="1" x14ac:dyDescent="0.2">
      <c r="A24" s="546"/>
      <c r="B24" s="11" t="s">
        <v>5</v>
      </c>
      <c r="C24" s="575" t="s">
        <v>68</v>
      </c>
      <c r="D24" s="575"/>
      <c r="E24" s="576"/>
      <c r="F24" s="111">
        <v>202</v>
      </c>
      <c r="G24" s="192"/>
      <c r="H24" s="193"/>
      <c r="I24" s="193"/>
      <c r="J24" s="193"/>
      <c r="K24" s="193"/>
      <c r="L24" s="193"/>
      <c r="M24" s="193"/>
      <c r="N24" s="193"/>
      <c r="O24" s="193"/>
      <c r="P24" s="193"/>
      <c r="Q24" s="193"/>
      <c r="R24" s="193"/>
      <c r="S24" s="192"/>
      <c r="T24" s="192"/>
    </row>
    <row r="25" spans="1:20" ht="11.25" customHeight="1" x14ac:dyDescent="0.2">
      <c r="A25" s="546"/>
      <c r="B25" s="11"/>
      <c r="C25" s="575" t="s">
        <v>69</v>
      </c>
      <c r="D25" s="575"/>
      <c r="E25" s="576"/>
      <c r="F25" s="111">
        <v>203</v>
      </c>
      <c r="G25" s="192"/>
      <c r="H25" s="193" t="s">
        <v>70</v>
      </c>
      <c r="I25" s="193" t="s">
        <v>70</v>
      </c>
      <c r="J25" s="193" t="s">
        <v>70</v>
      </c>
      <c r="K25" s="193" t="s">
        <v>70</v>
      </c>
      <c r="L25" s="193" t="s">
        <v>70</v>
      </c>
      <c r="M25" s="193" t="s">
        <v>70</v>
      </c>
      <c r="N25" s="193" t="s">
        <v>70</v>
      </c>
      <c r="O25" s="193"/>
      <c r="P25" s="193"/>
      <c r="Q25" s="193"/>
      <c r="R25" s="193"/>
      <c r="S25" s="192"/>
      <c r="T25" s="192"/>
    </row>
    <row r="26" spans="1:20" ht="11.25" customHeight="1" x14ac:dyDescent="0.2">
      <c r="A26" s="546"/>
      <c r="B26" s="11"/>
      <c r="C26" s="575" t="s">
        <v>71</v>
      </c>
      <c r="D26" s="575"/>
      <c r="E26" s="576"/>
      <c r="F26" s="111">
        <v>204</v>
      </c>
      <c r="G26" s="192"/>
      <c r="H26" s="193" t="s">
        <v>70</v>
      </c>
      <c r="I26" s="193" t="s">
        <v>70</v>
      </c>
      <c r="J26" s="193" t="s">
        <v>70</v>
      </c>
      <c r="K26" s="193" t="s">
        <v>70</v>
      </c>
      <c r="L26" s="193" t="s">
        <v>70</v>
      </c>
      <c r="M26" s="193" t="s">
        <v>70</v>
      </c>
      <c r="N26" s="193" t="s">
        <v>70</v>
      </c>
      <c r="O26" s="193"/>
      <c r="P26" s="193"/>
      <c r="Q26" s="193"/>
      <c r="R26" s="193"/>
      <c r="S26" s="192"/>
      <c r="T26" s="192"/>
    </row>
    <row r="27" spans="1:20" ht="11.25" customHeight="1" x14ac:dyDescent="0.2">
      <c r="A27" s="546"/>
      <c r="B27" s="11"/>
      <c r="C27" s="11" t="s">
        <v>138</v>
      </c>
      <c r="D27" s="184"/>
      <c r="E27" s="185"/>
      <c r="F27" s="430" t="s">
        <v>72</v>
      </c>
      <c r="G27" s="192">
        <v>0</v>
      </c>
      <c r="H27" s="193"/>
      <c r="I27" s="193"/>
      <c r="J27" s="193"/>
      <c r="K27" s="193"/>
      <c r="L27" s="193"/>
      <c r="M27" s="193"/>
      <c r="N27" s="193"/>
      <c r="O27" s="193"/>
      <c r="P27" s="193"/>
      <c r="Q27" s="193"/>
      <c r="R27" s="193"/>
      <c r="S27" s="192"/>
      <c r="T27" s="192"/>
    </row>
    <row r="28" spans="1:20" ht="11.25" customHeight="1" x14ac:dyDescent="0.2">
      <c r="A28" s="546"/>
      <c r="B28" s="11"/>
      <c r="C28" s="575" t="s">
        <v>73</v>
      </c>
      <c r="D28" s="575"/>
      <c r="E28" s="576"/>
      <c r="F28" s="111">
        <v>207</v>
      </c>
      <c r="G28" s="192"/>
      <c r="H28" s="193"/>
      <c r="I28" s="193"/>
      <c r="J28" s="193"/>
      <c r="K28" s="193"/>
      <c r="L28" s="193"/>
      <c r="M28" s="193"/>
      <c r="N28" s="193"/>
      <c r="O28" s="193"/>
      <c r="P28" s="193"/>
      <c r="Q28" s="193"/>
      <c r="R28" s="193"/>
      <c r="S28" s="192"/>
      <c r="T28" s="192"/>
    </row>
    <row r="29" spans="1:20" ht="11.25" customHeight="1" x14ac:dyDescent="0.2">
      <c r="A29" s="546"/>
      <c r="B29" s="574" t="s">
        <v>74</v>
      </c>
      <c r="C29" s="575"/>
      <c r="D29" s="585" t="s">
        <v>244</v>
      </c>
      <c r="E29" s="586"/>
      <c r="F29" s="111">
        <v>208</v>
      </c>
      <c r="G29" s="201">
        <f>SUM(H29:T29)</f>
        <v>0</v>
      </c>
      <c r="H29" s="201">
        <f>SUM('kernobstsaft 21 (OHNE LA)'!J48)</f>
        <v>0</v>
      </c>
      <c r="I29" s="201">
        <f>SUM('kernobstsaft 21 (OHNE LA)'!K48)</f>
        <v>0</v>
      </c>
      <c r="J29" s="201">
        <f>SUM('kernobstsaft 21 (OHNE LA)'!L48)</f>
        <v>0</v>
      </c>
      <c r="K29" s="201">
        <f>SUM('kernobstsaft 21 (OHNE LA)'!M48)</f>
        <v>0</v>
      </c>
      <c r="L29" s="201">
        <f>SUM('kernobstsaft 21 (OHNE LA)'!N48)</f>
        <v>0</v>
      </c>
      <c r="M29" s="201">
        <f>SUM('kernobstsaft 21 (OHNE LA)'!O48)</f>
        <v>0</v>
      </c>
      <c r="N29" s="201">
        <f>SUM('kernobstsaft 21 (OHNE LA)'!P48)</f>
        <v>0</v>
      </c>
      <c r="O29" s="201">
        <f>SUM('kernobstsaft 21 (OHNE LA)'!Q48)</f>
        <v>0</v>
      </c>
      <c r="P29" s="201">
        <f>SUM('kernobstsaft 21 (OHNE LA)'!R48)</f>
        <v>0</v>
      </c>
      <c r="Q29" s="201">
        <f>SUM('kernobstsaft 21 (OHNE LA)'!S48)</f>
        <v>0</v>
      </c>
      <c r="R29" s="201">
        <f>SUM('kernobstsaft 21 (OHNE LA)'!T48)</f>
        <v>0</v>
      </c>
      <c r="S29" s="201">
        <f>SUM('kernobstsaft 21 (OHNE LA)'!U48)</f>
        <v>0</v>
      </c>
      <c r="T29" s="201">
        <f>SUM('kernobstsaft 21 (OHNE LA)'!V48)</f>
        <v>0</v>
      </c>
    </row>
    <row r="30" spans="1:20" ht="3" customHeight="1" x14ac:dyDescent="0.2">
      <c r="A30" s="546"/>
      <c r="B30" s="574"/>
      <c r="C30" s="575"/>
      <c r="D30" s="575"/>
      <c r="E30" s="576"/>
      <c r="F30" s="111"/>
      <c r="G30" s="58"/>
      <c r="H30" s="179"/>
      <c r="I30" s="179"/>
      <c r="J30" s="180"/>
      <c r="K30" s="179"/>
      <c r="L30" s="179"/>
      <c r="M30" s="180"/>
      <c r="N30" s="174"/>
      <c r="O30" s="17"/>
      <c r="P30" s="17"/>
      <c r="Q30" s="17"/>
      <c r="R30" s="17"/>
      <c r="S30" s="48"/>
      <c r="T30" s="17"/>
    </row>
    <row r="31" spans="1:20" ht="3" customHeight="1" x14ac:dyDescent="0.2">
      <c r="A31" s="546"/>
      <c r="B31" s="577"/>
      <c r="C31" s="578"/>
      <c r="D31" s="578"/>
      <c r="E31" s="579"/>
      <c r="F31" s="111"/>
      <c r="G31" s="49"/>
      <c r="H31" s="179"/>
      <c r="I31" s="194"/>
      <c r="J31" s="179"/>
      <c r="K31" s="179"/>
      <c r="L31" s="179"/>
      <c r="M31" s="179"/>
      <c r="N31" s="195"/>
      <c r="O31" s="50"/>
      <c r="P31" s="50"/>
      <c r="Q31" s="50"/>
      <c r="R31" s="50"/>
      <c r="S31" s="51"/>
      <c r="T31" s="50"/>
    </row>
    <row r="32" spans="1:20" ht="11.25" customHeight="1" x14ac:dyDescent="0.2">
      <c r="A32" s="546"/>
      <c r="B32" s="11" t="s">
        <v>35</v>
      </c>
      <c r="C32" s="575" t="s">
        <v>141</v>
      </c>
      <c r="D32" s="575"/>
      <c r="E32" s="576"/>
      <c r="F32" s="111">
        <v>209</v>
      </c>
      <c r="G32" s="201">
        <f>SUM(G23:G29)</f>
        <v>0</v>
      </c>
      <c r="H32" s="193" t="s">
        <v>70</v>
      </c>
      <c r="I32" s="193" t="s">
        <v>70</v>
      </c>
      <c r="J32" s="193" t="s">
        <v>70</v>
      </c>
      <c r="K32" s="193" t="s">
        <v>70</v>
      </c>
      <c r="L32" s="193" t="s">
        <v>70</v>
      </c>
      <c r="M32" s="193" t="s">
        <v>70</v>
      </c>
      <c r="N32" s="193" t="s">
        <v>70</v>
      </c>
      <c r="O32" s="193"/>
      <c r="P32" s="193"/>
      <c r="Q32" s="193"/>
      <c r="R32" s="193"/>
      <c r="S32" s="193"/>
      <c r="T32" s="193"/>
    </row>
    <row r="33" spans="1:23" ht="3" customHeight="1" x14ac:dyDescent="0.2">
      <c r="A33" s="547"/>
      <c r="B33" s="580"/>
      <c r="C33" s="581"/>
      <c r="D33" s="581"/>
      <c r="E33" s="582"/>
      <c r="F33" s="203"/>
      <c r="G33" s="55"/>
      <c r="H33" s="196"/>
      <c r="I33" s="197"/>
      <c r="J33" s="196"/>
      <c r="K33" s="197"/>
      <c r="L33" s="197"/>
      <c r="M33" s="197"/>
      <c r="N33" s="198"/>
      <c r="O33" s="29"/>
      <c r="P33" s="29"/>
      <c r="Q33" s="29"/>
      <c r="R33" s="29"/>
      <c r="S33" s="52"/>
      <c r="T33" s="29"/>
    </row>
    <row r="34" spans="1:23" ht="3" customHeight="1" x14ac:dyDescent="0.2">
      <c r="A34" s="545" t="s">
        <v>184</v>
      </c>
      <c r="B34" s="587"/>
      <c r="C34" s="588"/>
      <c r="D34" s="588"/>
      <c r="E34" s="589"/>
      <c r="F34" s="111"/>
      <c r="G34" s="53"/>
      <c r="H34" s="179"/>
      <c r="I34" s="179"/>
      <c r="J34" s="179"/>
      <c r="K34" s="179"/>
      <c r="L34" s="179"/>
      <c r="M34" s="179"/>
      <c r="N34" s="195"/>
      <c r="O34" s="50"/>
      <c r="P34" s="50"/>
      <c r="Q34" s="50"/>
      <c r="R34" s="50"/>
      <c r="S34" s="51"/>
      <c r="T34" s="50"/>
    </row>
    <row r="35" spans="1:23" ht="11.25" customHeight="1" x14ac:dyDescent="0.2">
      <c r="A35" s="546"/>
      <c r="B35" s="574" t="s">
        <v>7</v>
      </c>
      <c r="C35" s="575"/>
      <c r="D35" s="575"/>
      <c r="E35" s="576"/>
      <c r="F35" s="112">
        <v>210</v>
      </c>
      <c r="G35" s="201">
        <f>SUM(H35:R35)</f>
        <v>0</v>
      </c>
      <c r="H35" s="192" t="s">
        <v>70</v>
      </c>
      <c r="I35" s="192"/>
      <c r="J35" s="192" t="s">
        <v>70</v>
      </c>
      <c r="K35" s="192" t="s">
        <v>70</v>
      </c>
      <c r="L35" s="192" t="s">
        <v>70</v>
      </c>
      <c r="M35" s="192" t="s">
        <v>70</v>
      </c>
      <c r="N35" s="192" t="s">
        <v>70</v>
      </c>
      <c r="O35" s="192"/>
      <c r="P35" s="192"/>
      <c r="Q35" s="192"/>
      <c r="R35" s="192"/>
      <c r="S35" s="193"/>
      <c r="T35" s="193"/>
    </row>
    <row r="36" spans="1:23" ht="11.25" customHeight="1" x14ac:dyDescent="0.2">
      <c r="A36" s="546"/>
      <c r="B36" s="11" t="s">
        <v>75</v>
      </c>
      <c r="C36" s="557" t="s">
        <v>240</v>
      </c>
      <c r="D36" s="575"/>
      <c r="E36" s="576"/>
      <c r="F36" s="112">
        <v>222</v>
      </c>
      <c r="G36" s="201">
        <f>SUM(H36:T36)</f>
        <v>0</v>
      </c>
      <c r="H36" s="201">
        <f>SUM('kernobstsaft 22.1as_os(OHNE LA)'!J52)</f>
        <v>0</v>
      </c>
      <c r="I36" s="201">
        <f>SUM('kernobstsaft 22.1as_os(OHNE LA)'!K52)</f>
        <v>0</v>
      </c>
      <c r="J36" s="201">
        <f>SUM('kernobstsaft 22.1as_os(OHNE LA)'!L52)</f>
        <v>0</v>
      </c>
      <c r="K36" s="201">
        <f>SUM('kernobstsaft 22.1as_os(OHNE LA)'!M52)</f>
        <v>0</v>
      </c>
      <c r="L36" s="201">
        <f>SUM('kernobstsaft 22.1as_os(OHNE LA)'!N52)</f>
        <v>0</v>
      </c>
      <c r="M36" s="201">
        <f>SUM('kernobstsaft 22.1as_os(OHNE LA)'!O52)</f>
        <v>0</v>
      </c>
      <c r="N36" s="201">
        <f>SUM('kernobstsaft 22.1as_os(OHNE LA)'!P52)</f>
        <v>0</v>
      </c>
      <c r="O36" s="201">
        <f>SUM('kernobstsaft 22.1as_os(OHNE LA)'!Q52)</f>
        <v>0</v>
      </c>
      <c r="P36" s="201">
        <f>SUM('kernobstsaft 22.1as_os(OHNE LA)'!R52)</f>
        <v>0</v>
      </c>
      <c r="Q36" s="201">
        <f>SUM('kernobstsaft 22.1as_os(OHNE LA)'!S52)</f>
        <v>0</v>
      </c>
      <c r="R36" s="201">
        <f>SUM('kernobstsaft 22.1as_os(OHNE LA)'!T52)</f>
        <v>0</v>
      </c>
      <c r="S36" s="201">
        <f>SUM('kernobstsaft 22.1as_os(OHNE LA)'!U52)</f>
        <v>0</v>
      </c>
      <c r="T36" s="201">
        <f>SUM('kernobstsaft 22.1as_os(OHNE LA)'!V52)</f>
        <v>0</v>
      </c>
    </row>
    <row r="37" spans="1:23" ht="11.25" customHeight="1" x14ac:dyDescent="0.2">
      <c r="A37" s="546"/>
      <c r="B37" s="11"/>
      <c r="C37" s="557" t="s">
        <v>241</v>
      </c>
      <c r="D37" s="557"/>
      <c r="E37" s="558"/>
      <c r="F37" s="111">
        <v>223</v>
      </c>
      <c r="G37" s="201">
        <f t="shared" ref="G37:G39" si="0">SUM(H37:T37)</f>
        <v>0</v>
      </c>
      <c r="H37" s="201">
        <f>SUM('kernobstsaft 22.2 bs (OHNE LA)'!J52)</f>
        <v>0</v>
      </c>
      <c r="I37" s="201">
        <f>SUM('kernobstsaft 22.2 bs (OHNE LA)'!K52)</f>
        <v>0</v>
      </c>
      <c r="J37" s="201">
        <f>SUM('kernobstsaft 22.2 bs (OHNE LA)'!L52)</f>
        <v>0</v>
      </c>
      <c r="K37" s="201">
        <f>SUM('kernobstsaft 22.2 bs (OHNE LA)'!M52)</f>
        <v>0</v>
      </c>
      <c r="L37" s="201">
        <f>SUM('kernobstsaft 22.2 bs (OHNE LA)'!N52)</f>
        <v>0</v>
      </c>
      <c r="M37" s="201">
        <f>SUM('kernobstsaft 22.2 bs (OHNE LA)'!O52)</f>
        <v>0</v>
      </c>
      <c r="N37" s="201">
        <f>SUM('kernobstsaft 22.2 bs (OHNE LA)'!P52)</f>
        <v>0</v>
      </c>
      <c r="O37" s="201">
        <f>SUM('kernobstsaft 22.2 bs (OHNE LA)'!Q52)</f>
        <v>0</v>
      </c>
      <c r="P37" s="201">
        <f>SUM('kernobstsaft 22.2 bs (OHNE LA)'!R52)</f>
        <v>0</v>
      </c>
      <c r="Q37" s="201">
        <f>SUM('kernobstsaft 22.2 bs (OHNE LA)'!S52)</f>
        <v>0</v>
      </c>
      <c r="R37" s="201">
        <f>SUM('kernobstsaft 22.2 bs (OHNE LA)'!T52)</f>
        <v>0</v>
      </c>
      <c r="S37" s="201">
        <f>SUM('kernobstsaft 22.2 bs (OHNE LA)'!U52)</f>
        <v>0</v>
      </c>
      <c r="T37" s="201">
        <f>SUM('kernobstsaft 22.2 bs (OHNE LA)'!V52)</f>
        <v>0</v>
      </c>
    </row>
    <row r="38" spans="1:23" ht="11.25" customHeight="1" x14ac:dyDescent="0.2">
      <c r="A38" s="546"/>
      <c r="B38" s="107"/>
      <c r="C38" s="557" t="s">
        <v>242</v>
      </c>
      <c r="D38" s="575"/>
      <c r="E38" s="576"/>
      <c r="F38" s="112">
        <v>224</v>
      </c>
      <c r="G38" s="201">
        <f t="shared" si="0"/>
        <v>0</v>
      </c>
      <c r="H38" s="201">
        <f>SUM('kernobstsaft 22.3 süm (OHNE LA)'!J52)</f>
        <v>0</v>
      </c>
      <c r="I38" s="193"/>
      <c r="J38" s="193"/>
      <c r="K38" s="193"/>
      <c r="L38" s="193"/>
      <c r="M38" s="193"/>
      <c r="N38" s="193"/>
      <c r="O38" s="193"/>
      <c r="P38" s="193"/>
      <c r="Q38" s="193"/>
      <c r="R38" s="193"/>
      <c r="S38" s="201">
        <f>SUM('kernobstsaft 22.3 süm (OHNE LA)'!U52)</f>
        <v>0</v>
      </c>
      <c r="T38" s="201">
        <f>SUM('kernobstsaft 22.3 süm (OHNE LA)'!V52)</f>
        <v>0</v>
      </c>
    </row>
    <row r="39" spans="1:23" ht="11.25" customHeight="1" x14ac:dyDescent="0.2">
      <c r="A39" s="546"/>
      <c r="B39" s="202"/>
      <c r="C39" s="557" t="s">
        <v>243</v>
      </c>
      <c r="D39" s="557"/>
      <c r="E39" s="558"/>
      <c r="F39" s="111">
        <v>230</v>
      </c>
      <c r="G39" s="201">
        <f t="shared" si="0"/>
        <v>0</v>
      </c>
      <c r="H39" s="201">
        <f>SUM('kernobstsaft 23 (OHNE LA)'!J56)</f>
        <v>0</v>
      </c>
      <c r="I39" s="201">
        <f>SUM('kernobstsaft 23 (OHNE LA)'!K56)</f>
        <v>0</v>
      </c>
      <c r="J39" s="201">
        <f>SUM('kernobstsaft 23 (OHNE LA)'!L56)</f>
        <v>0</v>
      </c>
      <c r="K39" s="201">
        <f>SUM('kernobstsaft 23 (OHNE LA)'!M56)</f>
        <v>0</v>
      </c>
      <c r="L39" s="201">
        <f>SUM('kernobstsaft 23 (OHNE LA)'!N56)</f>
        <v>0</v>
      </c>
      <c r="M39" s="201">
        <f>SUM('kernobstsaft 23 (OHNE LA)'!O56)</f>
        <v>0</v>
      </c>
      <c r="N39" s="201">
        <f>SUM('kernobstsaft 23 (OHNE LA)'!P56)</f>
        <v>0</v>
      </c>
      <c r="O39" s="201">
        <f>SUM('kernobstsaft 23 (OHNE LA)'!Q56)</f>
        <v>0</v>
      </c>
      <c r="P39" s="201">
        <f>SUM('kernobstsaft 23 (OHNE LA)'!R56)</f>
        <v>0</v>
      </c>
      <c r="Q39" s="201">
        <f>SUM('kernobstsaft 23 (OHNE LA)'!S56)</f>
        <v>0</v>
      </c>
      <c r="R39" s="201">
        <f>SUM('kernobstsaft 23 (OHNE LA)'!T56)</f>
        <v>0</v>
      </c>
      <c r="S39" s="201">
        <f>SUM('kernobstsaft 23 (OHNE LA)'!U56)</f>
        <v>0</v>
      </c>
      <c r="T39" s="201">
        <f>SUM('kernobstsaft 23 (OHNE LA)'!V56)</f>
        <v>0</v>
      </c>
      <c r="W39" s="104"/>
    </row>
    <row r="40" spans="1:23" ht="3" customHeight="1" x14ac:dyDescent="0.2">
      <c r="A40" s="546"/>
      <c r="B40" s="590"/>
      <c r="C40" s="591"/>
      <c r="D40" s="591"/>
      <c r="E40" s="592"/>
      <c r="F40" s="111"/>
      <c r="G40" s="53"/>
      <c r="H40" s="47"/>
      <c r="I40" s="47"/>
      <c r="J40" s="47"/>
      <c r="K40" s="47"/>
      <c r="L40" s="47"/>
      <c r="M40" s="47"/>
      <c r="N40" s="22"/>
      <c r="O40" s="54"/>
      <c r="P40" s="54"/>
      <c r="Q40" s="54"/>
      <c r="R40" s="50"/>
      <c r="S40" s="51"/>
      <c r="T40" s="50"/>
    </row>
    <row r="41" spans="1:23" ht="11.25" customHeight="1" x14ac:dyDescent="0.2">
      <c r="A41" s="546"/>
      <c r="B41" s="562" t="s">
        <v>76</v>
      </c>
      <c r="C41" s="563"/>
      <c r="D41" s="563"/>
      <c r="E41" s="564"/>
      <c r="F41" s="111"/>
      <c r="G41" s="193" t="s">
        <v>70</v>
      </c>
      <c r="H41" s="193"/>
      <c r="I41" s="193"/>
      <c r="J41" s="193"/>
      <c r="K41" s="193"/>
      <c r="L41" s="193"/>
      <c r="M41" s="193"/>
      <c r="N41" s="193"/>
      <c r="O41" s="193"/>
      <c r="P41" s="193"/>
      <c r="Q41" s="193"/>
      <c r="R41" s="193"/>
      <c r="S41" s="193"/>
      <c r="T41" s="193"/>
    </row>
    <row r="42" spans="1:23" ht="11.25" customHeight="1" x14ac:dyDescent="0.2">
      <c r="A42" s="546"/>
      <c r="B42" s="553" t="s">
        <v>77</v>
      </c>
      <c r="C42" s="554"/>
      <c r="D42" s="554"/>
      <c r="E42" s="555"/>
      <c r="F42" s="113">
        <v>271</v>
      </c>
      <c r="G42" s="192" t="s">
        <v>70</v>
      </c>
      <c r="H42" s="193"/>
      <c r="I42" s="193"/>
      <c r="J42" s="193"/>
      <c r="K42" s="193"/>
      <c r="L42" s="193"/>
      <c r="M42" s="193"/>
      <c r="N42" s="193"/>
      <c r="O42" s="193"/>
      <c r="P42" s="193"/>
      <c r="Q42" s="193"/>
      <c r="R42" s="193"/>
      <c r="S42" s="193"/>
      <c r="T42" s="193"/>
    </row>
    <row r="43" spans="1:23" ht="11.25" customHeight="1" x14ac:dyDescent="0.2">
      <c r="A43" s="546"/>
      <c r="B43" s="553" t="s">
        <v>78</v>
      </c>
      <c r="C43" s="554"/>
      <c r="D43" s="554"/>
      <c r="E43" s="555"/>
      <c r="F43" s="111">
        <v>272</v>
      </c>
      <c r="G43" s="192"/>
      <c r="H43" s="193"/>
      <c r="I43" s="193"/>
      <c r="J43" s="193"/>
      <c r="K43" s="193"/>
      <c r="L43" s="193"/>
      <c r="M43" s="193"/>
      <c r="N43" s="193"/>
      <c r="O43" s="193"/>
      <c r="P43" s="193"/>
      <c r="Q43" s="193"/>
      <c r="R43" s="193"/>
      <c r="S43" s="193"/>
      <c r="T43" s="193"/>
    </row>
    <row r="44" spans="1:23" ht="11.25" customHeight="1" x14ac:dyDescent="0.2">
      <c r="A44" s="546"/>
      <c r="B44" s="553" t="s">
        <v>79</v>
      </c>
      <c r="C44" s="554"/>
      <c r="D44" s="554"/>
      <c r="E44" s="555"/>
      <c r="F44" s="111">
        <v>273</v>
      </c>
      <c r="G44" s="192"/>
      <c r="H44" s="193"/>
      <c r="I44" s="193"/>
      <c r="J44" s="193"/>
      <c r="K44" s="193"/>
      <c r="L44" s="193"/>
      <c r="M44" s="193"/>
      <c r="N44" s="193"/>
      <c r="O44" s="193"/>
      <c r="P44" s="193"/>
      <c r="Q44" s="193"/>
      <c r="R44" s="193"/>
      <c r="S44" s="193"/>
      <c r="T44" s="193"/>
    </row>
    <row r="45" spans="1:23" ht="11.25" customHeight="1" x14ac:dyDescent="0.2">
      <c r="A45" s="546"/>
      <c r="B45" s="553" t="s">
        <v>80</v>
      </c>
      <c r="C45" s="554"/>
      <c r="D45" s="554"/>
      <c r="E45" s="555"/>
      <c r="F45" s="111">
        <v>274</v>
      </c>
      <c r="G45" s="192"/>
      <c r="H45" s="193"/>
      <c r="I45" s="193"/>
      <c r="J45" s="193"/>
      <c r="K45" s="193"/>
      <c r="L45" s="193"/>
      <c r="M45" s="193"/>
      <c r="N45" s="193"/>
      <c r="O45" s="193"/>
      <c r="P45" s="193"/>
      <c r="Q45" s="193"/>
      <c r="R45" s="193"/>
      <c r="S45" s="193"/>
      <c r="T45" s="193"/>
    </row>
    <row r="46" spans="1:23" ht="11.25" customHeight="1" x14ac:dyDescent="0.2">
      <c r="A46" s="546"/>
      <c r="B46" s="553" t="s">
        <v>81</v>
      </c>
      <c r="C46" s="554"/>
      <c r="D46" s="554"/>
      <c r="E46" s="555"/>
      <c r="F46" s="111">
        <v>281</v>
      </c>
      <c r="G46" s="201">
        <f>SUM(T46)</f>
        <v>0</v>
      </c>
      <c r="H46" s="302" t="s">
        <v>166</v>
      </c>
      <c r="I46" s="410" t="s">
        <v>140</v>
      </c>
      <c r="J46" s="411"/>
      <c r="K46" s="406"/>
      <c r="L46" s="409"/>
      <c r="M46" s="405"/>
      <c r="N46" s="409"/>
      <c r="O46" s="405"/>
      <c r="P46" s="409"/>
      <c r="Q46" s="409"/>
      <c r="R46" s="406"/>
      <c r="S46" s="303" t="s">
        <v>167</v>
      </c>
      <c r="T46" s="192"/>
    </row>
    <row r="47" spans="1:23" ht="11.25" customHeight="1" x14ac:dyDescent="0.2">
      <c r="A47" s="546"/>
      <c r="B47" s="553" t="s">
        <v>82</v>
      </c>
      <c r="C47" s="554"/>
      <c r="D47" s="554"/>
      <c r="E47" s="555"/>
      <c r="F47" s="111">
        <v>296</v>
      </c>
      <c r="G47" s="201">
        <f>SUM(H47:T47)</f>
        <v>0</v>
      </c>
      <c r="H47" s="192"/>
      <c r="I47" s="192"/>
      <c r="J47" s="192"/>
      <c r="K47" s="192"/>
      <c r="L47" s="192"/>
      <c r="M47" s="192"/>
      <c r="N47" s="192"/>
      <c r="O47" s="192"/>
      <c r="P47" s="192"/>
      <c r="Q47" s="192"/>
      <c r="R47" s="192"/>
      <c r="S47" s="192"/>
      <c r="T47" s="192"/>
    </row>
    <row r="48" spans="1:23" ht="3" customHeight="1" x14ac:dyDescent="0.2">
      <c r="A48" s="546"/>
      <c r="B48" s="556"/>
      <c r="C48" s="557"/>
      <c r="D48" s="557"/>
      <c r="E48" s="558"/>
      <c r="F48" s="114"/>
      <c r="G48" s="55"/>
      <c r="H48" s="20"/>
      <c r="I48" s="20"/>
      <c r="J48" s="45"/>
      <c r="K48" s="20"/>
      <c r="L48" s="45"/>
      <c r="M48" s="20"/>
      <c r="N48" s="20"/>
      <c r="O48" s="50"/>
      <c r="P48" s="50"/>
      <c r="Q48" s="50"/>
      <c r="R48" s="50"/>
      <c r="S48" s="51"/>
      <c r="T48" s="50"/>
    </row>
    <row r="49" spans="1:20" ht="3" customHeight="1" x14ac:dyDescent="0.2">
      <c r="A49" s="546"/>
      <c r="B49" s="556"/>
      <c r="C49" s="557"/>
      <c r="D49" s="557"/>
      <c r="E49" s="558"/>
      <c r="F49" s="114"/>
      <c r="G49" s="22"/>
      <c r="H49" s="195"/>
      <c r="I49" s="195"/>
      <c r="J49" s="179"/>
      <c r="K49" s="195"/>
      <c r="L49" s="179"/>
      <c r="M49" s="195"/>
      <c r="N49" s="195"/>
      <c r="O49" s="50"/>
      <c r="P49" s="50"/>
      <c r="Q49" s="50"/>
      <c r="R49" s="50"/>
      <c r="S49" s="51"/>
      <c r="T49" s="50"/>
    </row>
    <row r="50" spans="1:20" ht="11.25" customHeight="1" x14ac:dyDescent="0.2">
      <c r="A50" s="546"/>
      <c r="B50" s="120" t="s">
        <v>35</v>
      </c>
      <c r="C50" s="563" t="s">
        <v>142</v>
      </c>
      <c r="D50" s="563"/>
      <c r="E50" s="564"/>
      <c r="F50" s="111">
        <v>297</v>
      </c>
      <c r="G50" s="201">
        <f>SUM(G35:G39,G42:G47)</f>
        <v>0</v>
      </c>
      <c r="H50" s="193"/>
      <c r="I50" s="193"/>
      <c r="J50" s="193"/>
      <c r="K50" s="193"/>
      <c r="L50" s="193"/>
      <c r="M50" s="193"/>
      <c r="N50" s="193"/>
      <c r="O50" s="193"/>
      <c r="P50" s="193"/>
      <c r="Q50" s="193"/>
      <c r="R50" s="193"/>
      <c r="S50" s="193"/>
      <c r="T50" s="193"/>
    </row>
    <row r="51" spans="1:20" ht="3" customHeight="1" x14ac:dyDescent="0.2">
      <c r="A51" s="547"/>
      <c r="B51" s="548"/>
      <c r="C51" s="549"/>
      <c r="D51" s="549"/>
      <c r="E51" s="550"/>
      <c r="F51" s="204"/>
      <c r="G51" s="103"/>
      <c r="H51" s="198"/>
      <c r="I51" s="198"/>
      <c r="J51" s="197"/>
      <c r="K51" s="198"/>
      <c r="L51" s="197"/>
      <c r="M51" s="198"/>
      <c r="N51" s="205"/>
      <c r="O51" s="29"/>
      <c r="P51" s="29"/>
      <c r="Q51" s="29"/>
      <c r="R51" s="29"/>
      <c r="S51" s="52"/>
      <c r="T51" s="29"/>
    </row>
    <row r="52" spans="1:20" ht="3" customHeight="1" x14ac:dyDescent="0.2">
      <c r="A52" s="545" t="s">
        <v>139</v>
      </c>
      <c r="B52" s="559"/>
      <c r="C52" s="560"/>
      <c r="D52" s="560"/>
      <c r="E52" s="561"/>
      <c r="F52" s="114"/>
      <c r="G52" s="56"/>
      <c r="H52" s="177"/>
      <c r="I52" s="177"/>
      <c r="J52" s="178"/>
      <c r="K52" s="177"/>
      <c r="L52" s="178"/>
      <c r="M52" s="177"/>
      <c r="N52" s="177"/>
      <c r="O52" s="50"/>
      <c r="P52" s="50"/>
      <c r="Q52" s="50"/>
      <c r="R52" s="50"/>
      <c r="S52" s="51"/>
      <c r="T52" s="50"/>
    </row>
    <row r="53" spans="1:20" ht="11.25" customHeight="1" x14ac:dyDescent="0.2">
      <c r="A53" s="546"/>
      <c r="B53" s="31" t="s">
        <v>83</v>
      </c>
      <c r="C53" s="551" t="s">
        <v>143</v>
      </c>
      <c r="D53" s="551"/>
      <c r="E53" s="552"/>
      <c r="F53" s="111">
        <v>298</v>
      </c>
      <c r="G53" s="201">
        <f>SUM(G32-G50)</f>
        <v>0</v>
      </c>
      <c r="H53" s="193"/>
      <c r="I53" s="193"/>
      <c r="J53" s="193"/>
      <c r="K53" s="193"/>
      <c r="L53" s="193"/>
      <c r="M53" s="193"/>
      <c r="N53" s="193"/>
      <c r="O53" s="193"/>
      <c r="P53" s="193"/>
      <c r="Q53" s="193"/>
      <c r="R53" s="193"/>
      <c r="S53" s="193"/>
      <c r="T53" s="193"/>
    </row>
    <row r="54" spans="1:20" ht="11.25" customHeight="1" x14ac:dyDescent="0.2">
      <c r="A54" s="546"/>
      <c r="B54" s="31"/>
      <c r="C54" s="551" t="s">
        <v>84</v>
      </c>
      <c r="D54" s="551"/>
      <c r="E54" s="552"/>
      <c r="F54" s="111">
        <v>299</v>
      </c>
      <c r="G54" s="201">
        <f>SUM(H54:T54)</f>
        <v>0</v>
      </c>
      <c r="H54" s="192"/>
      <c r="I54" s="192"/>
      <c r="J54" s="192">
        <v>0</v>
      </c>
      <c r="K54" s="192"/>
      <c r="L54" s="192"/>
      <c r="M54" s="192"/>
      <c r="N54" s="192">
        <v>0</v>
      </c>
      <c r="O54" s="192"/>
      <c r="P54" s="192">
        <v>0</v>
      </c>
      <c r="Q54" s="192"/>
      <c r="R54" s="192"/>
      <c r="S54" s="192"/>
      <c r="T54" s="192"/>
    </row>
    <row r="55" spans="1:20" ht="3" customHeight="1" x14ac:dyDescent="0.2">
      <c r="A55" s="547"/>
      <c r="B55" s="548"/>
      <c r="C55" s="549"/>
      <c r="D55" s="549"/>
      <c r="E55" s="550"/>
      <c r="F55" s="119"/>
      <c r="G55" s="102"/>
      <c r="H55" s="102"/>
      <c r="I55" s="102"/>
      <c r="J55" s="102"/>
      <c r="K55" s="102"/>
      <c r="L55" s="102"/>
      <c r="M55" s="102"/>
      <c r="N55" s="102"/>
      <c r="O55" s="102"/>
      <c r="P55" s="102"/>
      <c r="Q55" s="102"/>
      <c r="R55" s="102"/>
      <c r="S55" s="102"/>
      <c r="T55" s="102"/>
    </row>
    <row r="56" spans="1:20" ht="11.25" customHeight="1" x14ac:dyDescent="0.2">
      <c r="A56" s="31"/>
      <c r="B56" s="31"/>
      <c r="C56" s="186"/>
      <c r="D56" s="442"/>
      <c r="E56" s="442"/>
      <c r="F56" s="443"/>
      <c r="G56" s="36"/>
      <c r="H56" s="61"/>
      <c r="I56" s="36"/>
      <c r="J56" s="61"/>
      <c r="K56" s="36"/>
      <c r="L56" s="36"/>
      <c r="M56" s="36"/>
      <c r="N56" s="36"/>
    </row>
    <row r="57" spans="1:20" ht="11.25" customHeight="1" x14ac:dyDescent="0.2">
      <c r="A57" s="272"/>
      <c r="B57" s="272"/>
      <c r="C57" s="272"/>
      <c r="D57" s="273"/>
      <c r="E57" s="269"/>
      <c r="F57" s="444"/>
      <c r="G57" s="269"/>
      <c r="H57" s="269"/>
      <c r="I57" s="269"/>
      <c r="J57" s="269"/>
      <c r="K57" s="269"/>
      <c r="L57" s="269"/>
      <c r="M57" s="269"/>
      <c r="N57" s="269"/>
    </row>
    <row r="58" spans="1:20" ht="11.25" customHeight="1" x14ac:dyDescent="0.2">
      <c r="A58" s="274"/>
      <c r="B58" s="274"/>
      <c r="C58" s="272"/>
      <c r="D58" s="273"/>
      <c r="E58" s="265"/>
      <c r="F58" s="444"/>
      <c r="G58" s="265"/>
      <c r="H58" s="265"/>
      <c r="I58" s="265"/>
      <c r="J58" s="265"/>
      <c r="K58" s="265"/>
      <c r="L58" s="265"/>
      <c r="M58" s="265"/>
      <c r="N58" s="275"/>
    </row>
    <row r="85" spans="14:14" ht="11.25" customHeight="1" x14ac:dyDescent="0.2">
      <c r="N85" s="540"/>
    </row>
  </sheetData>
  <customSheetViews>
    <customSheetView guid="{E5F09CA3-2595-4EC3-A32D-F75E87B8A434}" showGridLines="0">
      <selection activeCell="G15" sqref="G15"/>
      <pageMargins left="0.47244094488188981" right="0.47244094488188981" top="0.23622047244094491" bottom="0.47244094488188981" header="0" footer="0.31496062992125984"/>
      <pageSetup paperSize="9" orientation="landscape" r:id="rId1"/>
      <headerFooter alignWithMargins="0">
        <oddFooter>&amp;C&amp;7Form.  20&amp;R&amp;7&amp;P von &amp;N</oddFooter>
      </headerFooter>
    </customSheetView>
    <customSheetView guid="{D8E0EBF0-41F9-4B34-B3A3-37F4D54137CB}" showGridLines="0">
      <selection activeCell="G15" sqref="G15"/>
      <pageMargins left="0.47244094488188981" right="0.47244094488188981" top="0.23622047244094491" bottom="0.47244094488188981" header="0" footer="0.31496062992125984"/>
      <pageSetup paperSize="9" orientation="landscape" r:id="rId2"/>
      <headerFooter alignWithMargins="0">
        <oddFooter>&amp;C&amp;7Form.  20&amp;R&amp;7&amp;P von &amp;N</oddFooter>
      </headerFooter>
    </customSheetView>
  </customSheetViews>
  <mergeCells count="43">
    <mergeCell ref="C38:E38"/>
    <mergeCell ref="B35:E35"/>
    <mergeCell ref="B33:E33"/>
    <mergeCell ref="A15:E15"/>
    <mergeCell ref="D29:E29"/>
    <mergeCell ref="A34:A51"/>
    <mergeCell ref="C25:E25"/>
    <mergeCell ref="C24:E24"/>
    <mergeCell ref="B51:E51"/>
    <mergeCell ref="B44:E44"/>
    <mergeCell ref="C37:E37"/>
    <mergeCell ref="B34:E34"/>
    <mergeCell ref="C36:E36"/>
    <mergeCell ref="C39:E39"/>
    <mergeCell ref="B40:E40"/>
    <mergeCell ref="B48:E48"/>
    <mergeCell ref="A14:E14"/>
    <mergeCell ref="A21:A33"/>
    <mergeCell ref="A9:E9"/>
    <mergeCell ref="A10:E10"/>
    <mergeCell ref="A11:E11"/>
    <mergeCell ref="A12:E12"/>
    <mergeCell ref="B23:E23"/>
    <mergeCell ref="B30:E30"/>
    <mergeCell ref="B31:E31"/>
    <mergeCell ref="A13:E13"/>
    <mergeCell ref="C28:E28"/>
    <mergeCell ref="B29:C29"/>
    <mergeCell ref="C32:E32"/>
    <mergeCell ref="C26:E26"/>
    <mergeCell ref="B41:E41"/>
    <mergeCell ref="B42:E42"/>
    <mergeCell ref="B46:E46"/>
    <mergeCell ref="B43:E43"/>
    <mergeCell ref="C50:E50"/>
    <mergeCell ref="A52:A55"/>
    <mergeCell ref="B55:E55"/>
    <mergeCell ref="C54:E54"/>
    <mergeCell ref="B45:E45"/>
    <mergeCell ref="B49:E49"/>
    <mergeCell ref="B47:E47"/>
    <mergeCell ref="C53:E53"/>
    <mergeCell ref="B52:E52"/>
  </mergeCells>
  <phoneticPr fontId="1" type="noConversion"/>
  <pageMargins left="0.47244094488188981" right="0.47244094488188981" top="0.23622047244094491" bottom="0.47244094488188981" header="0" footer="0.31496062992125984"/>
  <pageSetup paperSize="9" scale="95" orientation="landscape" r:id="rId3"/>
  <headerFooter alignWithMargins="0">
    <oddFooter>&amp;C&amp;7Form.  20&amp;R&amp;7&amp;P von &amp;N</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9">
    <tabColor theme="6" tint="0.39997558519241921"/>
    <pageSetUpPr fitToPage="1"/>
  </sheetPr>
  <dimension ref="A1:V60"/>
  <sheetViews>
    <sheetView showGridLines="0" showZeros="0" zoomScaleNormal="100" zoomScaleSheetLayoutView="100" workbookViewId="0">
      <selection activeCell="I15" sqref="I15"/>
    </sheetView>
  </sheetViews>
  <sheetFormatPr baseColWidth="10" defaultColWidth="12.7109375" defaultRowHeight="11.25" customHeight="1" x14ac:dyDescent="0.2"/>
  <cols>
    <col min="1" max="2" width="1.7109375" style="1" customWidth="1"/>
    <col min="3" max="3" width="8.140625" style="1" customWidth="1"/>
    <col min="4" max="5" width="3.7109375" style="1" customWidth="1"/>
    <col min="6" max="6" width="8.7109375" style="2" customWidth="1"/>
    <col min="7" max="7" width="5.7109375" style="8" customWidth="1"/>
    <col min="8" max="8" width="3.7109375" style="8" customWidth="1"/>
    <col min="9" max="10" width="8.7109375" style="1" customWidth="1"/>
    <col min="11" max="22" width="7.140625" style="1" customWidth="1"/>
    <col min="23" max="26" width="9.42578125" style="1" customWidth="1"/>
    <col min="27" max="16384" width="12.7109375" style="1"/>
  </cols>
  <sheetData>
    <row r="1" spans="1:22" customFormat="1" ht="12.75" x14ac:dyDescent="0.2"/>
    <row r="2" spans="1:22" customFormat="1" ht="12.75" x14ac:dyDescent="0.2"/>
    <row r="3" spans="1:22" customFormat="1" ht="12.75" x14ac:dyDescent="0.2"/>
    <row r="4" spans="1:22" customFormat="1" ht="12.75" x14ac:dyDescent="0.2"/>
    <row r="5" spans="1:22" ht="8.1" customHeight="1" x14ac:dyDescent="0.2">
      <c r="G5" s="3"/>
      <c r="H5" s="4"/>
      <c r="I5" s="5"/>
      <c r="J5" s="6"/>
      <c r="K5" s="5"/>
      <c r="L5" s="6"/>
      <c r="M5" s="6"/>
      <c r="N5" s="5"/>
      <c r="O5" s="39"/>
      <c r="P5" s="5"/>
      <c r="Q5" s="5"/>
      <c r="R5" s="5"/>
      <c r="S5" s="5"/>
    </row>
    <row r="6" spans="1:22" ht="11.25" customHeight="1" x14ac:dyDescent="0.2">
      <c r="A6" s="515" t="s">
        <v>218</v>
      </c>
      <c r="E6" s="5"/>
      <c r="G6" s="3"/>
      <c r="H6" s="4"/>
      <c r="I6" s="5"/>
      <c r="J6" s="6"/>
      <c r="K6" s="5"/>
      <c r="L6" s="6"/>
      <c r="M6" s="6"/>
      <c r="N6" s="5"/>
      <c r="O6" s="39"/>
      <c r="P6" s="5"/>
      <c r="Q6" s="5"/>
      <c r="R6" s="5"/>
      <c r="S6" s="5"/>
    </row>
    <row r="7" spans="1:22" ht="3" customHeight="1" x14ac:dyDescent="0.2">
      <c r="G7" s="3"/>
      <c r="H7" s="4"/>
      <c r="I7" s="5"/>
      <c r="J7" s="6"/>
      <c r="K7" s="5"/>
      <c r="L7" s="6"/>
      <c r="M7" s="6"/>
      <c r="N7" s="5"/>
      <c r="O7" s="39"/>
      <c r="P7" s="5"/>
      <c r="Q7" s="5"/>
      <c r="R7" s="5"/>
      <c r="S7" s="5"/>
    </row>
    <row r="8" spans="1:22" ht="3" customHeight="1" x14ac:dyDescent="0.2">
      <c r="G8" s="3"/>
      <c r="H8" s="4"/>
      <c r="I8" s="5"/>
      <c r="J8" s="6"/>
      <c r="K8" s="5"/>
      <c r="L8" s="6"/>
      <c r="M8" s="6"/>
      <c r="N8" s="5"/>
      <c r="O8" s="39"/>
      <c r="P8" s="5"/>
      <c r="Q8" s="5"/>
      <c r="R8" s="5"/>
      <c r="S8" s="5"/>
    </row>
    <row r="9" spans="1:22" ht="11.25" customHeight="1" x14ac:dyDescent="0.2">
      <c r="G9" s="3"/>
      <c r="H9" s="4"/>
      <c r="I9" s="5"/>
      <c r="J9" s="6"/>
      <c r="K9" s="5"/>
      <c r="L9" s="6"/>
      <c r="M9" s="6"/>
      <c r="N9" s="5"/>
      <c r="O9" s="39"/>
      <c r="P9" s="5"/>
      <c r="Q9" s="5"/>
      <c r="R9" s="5"/>
      <c r="S9" s="5"/>
    </row>
    <row r="10" spans="1:22" ht="12.75" customHeight="1" x14ac:dyDescent="0.25">
      <c r="A10" s="605">
        <f>'kernobstsaft 20 (OHNE LA)'!$A$9</f>
        <v>0</v>
      </c>
      <c r="B10" s="606"/>
      <c r="C10" s="606"/>
      <c r="D10" s="606"/>
      <c r="E10" s="606"/>
      <c r="F10" s="606"/>
      <c r="G10" s="607"/>
      <c r="H10" s="4"/>
      <c r="I10" s="7" t="s">
        <v>226</v>
      </c>
      <c r="J10" s="6"/>
      <c r="K10" s="5"/>
      <c r="L10" s="6"/>
      <c r="M10" s="6"/>
      <c r="N10" s="5"/>
      <c r="O10" s="39"/>
      <c r="P10" s="5"/>
      <c r="Q10" s="5"/>
      <c r="R10" s="5"/>
      <c r="S10" s="5"/>
    </row>
    <row r="11" spans="1:22" ht="11.25" customHeight="1" x14ac:dyDescent="0.2">
      <c r="A11" s="608">
        <f>'kernobstsaft 20 (OHNE LA)'!$A$10</f>
        <v>0</v>
      </c>
      <c r="B11" s="609"/>
      <c r="C11" s="609"/>
      <c r="D11" s="609"/>
      <c r="E11" s="609"/>
      <c r="F11" s="609"/>
      <c r="G11" s="610"/>
      <c r="H11" s="4"/>
      <c r="J11" s="6"/>
      <c r="K11" s="5"/>
      <c r="L11" s="6"/>
      <c r="M11" s="6"/>
      <c r="N11" s="5"/>
      <c r="O11" s="39"/>
      <c r="P11" s="5"/>
      <c r="Q11" s="5"/>
      <c r="R11" s="5"/>
      <c r="S11" s="5"/>
    </row>
    <row r="12" spans="1:22" ht="11.25" customHeight="1" x14ac:dyDescent="0.2">
      <c r="A12" s="608">
        <f>'kernobstsaft 20 (OHNE LA)'!$A$11</f>
        <v>0</v>
      </c>
      <c r="B12" s="609"/>
      <c r="C12" s="609"/>
      <c r="D12" s="609"/>
      <c r="E12" s="609"/>
      <c r="F12" s="609"/>
      <c r="G12" s="610"/>
      <c r="I12" s="9" t="s">
        <v>235</v>
      </c>
    </row>
    <row r="13" spans="1:22" ht="11.25" customHeight="1" x14ac:dyDescent="0.2">
      <c r="A13" s="608">
        <f>'kernobstsaft 20 (OHNE LA)'!$A$12</f>
        <v>0</v>
      </c>
      <c r="B13" s="609"/>
      <c r="C13" s="609"/>
      <c r="D13" s="609"/>
      <c r="E13" s="609"/>
      <c r="F13" s="609"/>
      <c r="G13" s="610"/>
      <c r="I13" s="10"/>
    </row>
    <row r="14" spans="1:22" ht="11.25" customHeight="1" x14ac:dyDescent="0.2">
      <c r="A14" s="608">
        <f>'kernobstsaft 20 (OHNE LA)'!$A$13</f>
        <v>0</v>
      </c>
      <c r="B14" s="609"/>
      <c r="C14" s="609"/>
      <c r="D14" s="609"/>
      <c r="E14" s="609"/>
      <c r="F14" s="609"/>
      <c r="G14" s="610"/>
      <c r="I14" s="10"/>
    </row>
    <row r="15" spans="1:22" ht="11.25" customHeight="1" x14ac:dyDescent="0.2">
      <c r="A15" s="565" t="s">
        <v>106</v>
      </c>
      <c r="B15" s="566"/>
      <c r="C15" s="566"/>
      <c r="D15" s="566"/>
      <c r="E15" s="566"/>
      <c r="F15" s="566"/>
      <c r="G15" s="567"/>
      <c r="I15" s="542">
        <v>2024</v>
      </c>
      <c r="J15" s="10"/>
      <c r="V15" s="295" t="s">
        <v>213</v>
      </c>
    </row>
    <row r="16" spans="1:22" ht="3" customHeight="1" x14ac:dyDescent="0.2">
      <c r="C16" s="30"/>
    </row>
    <row r="17" spans="1:22" ht="11.25" customHeight="1" x14ac:dyDescent="0.2">
      <c r="A17" s="126" t="s">
        <v>1</v>
      </c>
      <c r="B17" s="127"/>
      <c r="C17" s="128"/>
      <c r="D17" s="129"/>
      <c r="E17" s="129"/>
      <c r="F17" s="130"/>
      <c r="G17" s="131"/>
      <c r="H17" s="132"/>
      <c r="I17" s="133" t="s">
        <v>21</v>
      </c>
      <c r="J17" s="134" t="s">
        <v>41</v>
      </c>
      <c r="K17" s="134"/>
      <c r="L17" s="134"/>
      <c r="M17" s="134"/>
      <c r="N17" s="134"/>
      <c r="O17" s="135"/>
      <c r="P17" s="136" t="s">
        <v>42</v>
      </c>
      <c r="Q17" s="137"/>
      <c r="R17" s="137"/>
      <c r="S17" s="137"/>
      <c r="T17" s="137"/>
      <c r="U17" s="137"/>
      <c r="V17" s="138"/>
    </row>
    <row r="18" spans="1:22" ht="11.25" customHeight="1" x14ac:dyDescent="0.2">
      <c r="A18" s="40"/>
      <c r="B18" s="139"/>
      <c r="C18" s="32"/>
      <c r="D18" s="11"/>
      <c r="E18" s="11"/>
      <c r="F18" s="140"/>
      <c r="G18" s="141"/>
      <c r="H18" s="14"/>
      <c r="I18" s="142"/>
      <c r="J18" s="143" t="s">
        <v>43</v>
      </c>
      <c r="K18" s="144"/>
      <c r="L18" s="145"/>
      <c r="M18" s="146" t="s">
        <v>44</v>
      </c>
      <c r="N18" s="146" t="s">
        <v>45</v>
      </c>
      <c r="O18" s="147" t="s">
        <v>46</v>
      </c>
      <c r="P18" s="148" t="s">
        <v>47</v>
      </c>
      <c r="Q18" s="149"/>
      <c r="R18" s="149"/>
      <c r="S18" s="150"/>
      <c r="T18" s="44" t="s">
        <v>46</v>
      </c>
      <c r="U18" s="43" t="s">
        <v>48</v>
      </c>
      <c r="V18" s="44" t="s">
        <v>49</v>
      </c>
    </row>
    <row r="19" spans="1:22" ht="11.25" customHeight="1" x14ac:dyDescent="0.2">
      <c r="A19" s="40"/>
      <c r="B19" s="139"/>
      <c r="C19" s="32"/>
      <c r="D19" s="11"/>
      <c r="E19" s="11"/>
      <c r="F19" s="140"/>
      <c r="G19" s="141"/>
      <c r="H19" s="14"/>
      <c r="I19" s="142"/>
      <c r="J19" s="146" t="s">
        <v>50</v>
      </c>
      <c r="K19" s="143" t="s">
        <v>51</v>
      </c>
      <c r="L19" s="145"/>
      <c r="M19" s="142"/>
      <c r="N19" s="142" t="s">
        <v>52</v>
      </c>
      <c r="O19" s="147" t="s">
        <v>53</v>
      </c>
      <c r="P19" s="151" t="s">
        <v>54</v>
      </c>
      <c r="Q19" s="152" t="s">
        <v>55</v>
      </c>
      <c r="R19" s="149"/>
      <c r="S19" s="150"/>
      <c r="T19" s="44" t="s">
        <v>53</v>
      </c>
      <c r="U19" s="153" t="s">
        <v>56</v>
      </c>
      <c r="V19" s="44" t="s">
        <v>57</v>
      </c>
    </row>
    <row r="20" spans="1:22" ht="11.25" customHeight="1" x14ac:dyDescent="0.2">
      <c r="A20" s="121"/>
      <c r="B20" s="11"/>
      <c r="C20" s="11"/>
      <c r="D20" s="11"/>
      <c r="E20" s="11"/>
      <c r="F20" s="12"/>
      <c r="G20" s="141"/>
      <c r="H20" s="14"/>
      <c r="I20" s="154"/>
      <c r="J20" s="154"/>
      <c r="K20" s="155" t="s">
        <v>58</v>
      </c>
      <c r="L20" s="156" t="s">
        <v>59</v>
      </c>
      <c r="M20" s="154" t="s">
        <v>60</v>
      </c>
      <c r="N20" s="154" t="s">
        <v>60</v>
      </c>
      <c r="O20" s="156" t="s">
        <v>60</v>
      </c>
      <c r="P20" s="157" t="s">
        <v>61</v>
      </c>
      <c r="Q20" s="158" t="s">
        <v>62</v>
      </c>
      <c r="R20" s="158" t="s">
        <v>63</v>
      </c>
      <c r="S20" s="159" t="s">
        <v>64</v>
      </c>
      <c r="T20" s="154" t="s">
        <v>60</v>
      </c>
      <c r="U20" s="160" t="s">
        <v>65</v>
      </c>
      <c r="V20" s="161" t="s">
        <v>66</v>
      </c>
    </row>
    <row r="21" spans="1:22" ht="11.25" customHeight="1" x14ac:dyDescent="0.2">
      <c r="A21" s="162"/>
      <c r="B21" s="163"/>
      <c r="C21" s="163"/>
      <c r="D21" s="163"/>
      <c r="E21" s="163"/>
      <c r="F21" s="164"/>
      <c r="G21" s="165"/>
      <c r="H21" s="166"/>
      <c r="I21" s="167" t="s">
        <v>67</v>
      </c>
      <c r="J21" s="167"/>
      <c r="K21" s="167"/>
      <c r="L21" s="167"/>
      <c r="M21" s="167"/>
      <c r="N21" s="167"/>
      <c r="O21" s="168"/>
      <c r="P21" s="168"/>
      <c r="Q21" s="159"/>
      <c r="R21" s="159"/>
      <c r="S21" s="159"/>
      <c r="T21" s="149"/>
      <c r="U21" s="159"/>
      <c r="V21" s="161"/>
    </row>
    <row r="22" spans="1:22" ht="11.25" customHeight="1" x14ac:dyDescent="0.2">
      <c r="A22" s="105"/>
      <c r="B22" s="11"/>
      <c r="C22" s="11"/>
      <c r="D22" s="11"/>
      <c r="E22" s="11"/>
      <c r="F22" s="12"/>
      <c r="G22" s="401"/>
      <c r="H22" s="101"/>
      <c r="I22" s="101">
        <v>1</v>
      </c>
      <c r="J22" s="101">
        <v>2</v>
      </c>
      <c r="K22" s="101">
        <v>3</v>
      </c>
      <c r="L22" s="101">
        <v>4</v>
      </c>
      <c r="M22" s="101">
        <v>5</v>
      </c>
      <c r="N22" s="101">
        <v>6</v>
      </c>
      <c r="O22" s="101">
        <v>7</v>
      </c>
      <c r="P22" s="101">
        <v>8</v>
      </c>
      <c r="Q22" s="101">
        <v>9</v>
      </c>
      <c r="R22" s="42">
        <v>10</v>
      </c>
      <c r="S22" s="42">
        <v>11</v>
      </c>
      <c r="T22" s="42">
        <v>12</v>
      </c>
      <c r="U22" s="42">
        <v>13</v>
      </c>
      <c r="V22" s="43">
        <v>14</v>
      </c>
    </row>
    <row r="23" spans="1:22" ht="3" customHeight="1" x14ac:dyDescent="0.2">
      <c r="A23" s="121"/>
      <c r="B23" s="11"/>
      <c r="C23" s="11"/>
      <c r="D23" s="11"/>
      <c r="E23" s="11"/>
      <c r="F23" s="12"/>
      <c r="G23" s="13"/>
      <c r="H23" s="14"/>
      <c r="I23" s="108"/>
      <c r="J23" s="108"/>
      <c r="K23" s="108"/>
      <c r="L23" s="108"/>
      <c r="M23" s="108"/>
      <c r="N23" s="108"/>
      <c r="O23" s="49"/>
      <c r="P23" s="169"/>
      <c r="Q23" s="50"/>
      <c r="R23" s="50"/>
      <c r="S23" s="50"/>
      <c r="T23" s="50"/>
      <c r="U23" s="51"/>
      <c r="V23" s="51"/>
    </row>
    <row r="24" spans="1:22" ht="11.25" customHeight="1" x14ac:dyDescent="0.2">
      <c r="A24" s="121" t="s">
        <v>107</v>
      </c>
      <c r="B24" s="11"/>
      <c r="C24" s="32"/>
      <c r="D24" s="11"/>
      <c r="E24" s="11"/>
      <c r="F24" s="12"/>
      <c r="G24" s="13"/>
      <c r="H24" s="14"/>
      <c r="I24" s="181">
        <f>SUM(I28:I35,I37:I46,I50:I51,I53)</f>
        <v>0</v>
      </c>
      <c r="J24" s="181">
        <f t="shared" ref="J24:U24" si="0">SUM(J28:J35,J37:J46,J50:J51,J53)</f>
        <v>0</v>
      </c>
      <c r="K24" s="181">
        <f t="shared" si="0"/>
        <v>0</v>
      </c>
      <c r="L24" s="181">
        <f t="shared" si="0"/>
        <v>0</v>
      </c>
      <c r="M24" s="181">
        <f t="shared" si="0"/>
        <v>0</v>
      </c>
      <c r="N24" s="181">
        <f t="shared" si="0"/>
        <v>0</v>
      </c>
      <c r="O24" s="181">
        <f t="shared" si="0"/>
        <v>0</v>
      </c>
      <c r="P24" s="181">
        <f t="shared" si="0"/>
        <v>0</v>
      </c>
      <c r="Q24" s="181">
        <f t="shared" si="0"/>
        <v>0</v>
      </c>
      <c r="R24" s="181">
        <f t="shared" si="0"/>
        <v>0</v>
      </c>
      <c r="S24" s="181">
        <f t="shared" si="0"/>
        <v>0</v>
      </c>
      <c r="T24" s="181">
        <f t="shared" si="0"/>
        <v>0</v>
      </c>
      <c r="U24" s="181">
        <f t="shared" si="0"/>
        <v>0</v>
      </c>
      <c r="V24" s="181">
        <f>SUM(V28:V35,V37:V50,V50:V51,V53)</f>
        <v>0</v>
      </c>
    </row>
    <row r="25" spans="1:22" ht="3" customHeight="1" x14ac:dyDescent="0.2">
      <c r="A25" s="121"/>
      <c r="B25" s="11"/>
      <c r="C25" s="32"/>
      <c r="D25" s="11"/>
      <c r="E25" s="11"/>
      <c r="F25" s="12"/>
      <c r="G25" s="110"/>
      <c r="H25" s="111"/>
      <c r="I25" s="47"/>
      <c r="J25" s="45"/>
      <c r="K25" s="45"/>
      <c r="L25" s="45"/>
      <c r="M25" s="45"/>
      <c r="N25" s="45"/>
      <c r="O25" s="45"/>
      <c r="P25" s="20"/>
      <c r="Q25" s="21"/>
      <c r="R25" s="21"/>
      <c r="S25" s="21"/>
      <c r="T25" s="21"/>
      <c r="U25" s="46"/>
      <c r="V25" s="46"/>
    </row>
    <row r="26" spans="1:22" ht="11.25" customHeight="1" x14ac:dyDescent="0.2">
      <c r="A26" s="121" t="s">
        <v>137</v>
      </c>
      <c r="B26" s="11"/>
      <c r="C26" s="32"/>
      <c r="D26" s="11"/>
      <c r="E26" s="11"/>
      <c r="F26" s="12"/>
      <c r="G26" s="110"/>
      <c r="H26" s="111">
        <v>231</v>
      </c>
      <c r="I26" s="432">
        <f>SUM(J26:V26)</f>
        <v>0</v>
      </c>
      <c r="J26" s="432">
        <f t="shared" ref="J26:U26" si="1">SUM(J28:J46)</f>
        <v>0</v>
      </c>
      <c r="K26" s="432">
        <f t="shared" si="1"/>
        <v>0</v>
      </c>
      <c r="L26" s="432">
        <f t="shared" si="1"/>
        <v>0</v>
      </c>
      <c r="M26" s="432">
        <f t="shared" si="1"/>
        <v>0</v>
      </c>
      <c r="N26" s="432">
        <f t="shared" si="1"/>
        <v>0</v>
      </c>
      <c r="O26" s="432">
        <f t="shared" si="1"/>
        <v>0</v>
      </c>
      <c r="P26" s="432">
        <f t="shared" si="1"/>
        <v>0</v>
      </c>
      <c r="Q26" s="432">
        <f t="shared" si="1"/>
        <v>0</v>
      </c>
      <c r="R26" s="432">
        <f t="shared" si="1"/>
        <v>0</v>
      </c>
      <c r="S26" s="432">
        <f t="shared" si="1"/>
        <v>0</v>
      </c>
      <c r="T26" s="432">
        <f t="shared" si="1"/>
        <v>0</v>
      </c>
      <c r="U26" s="432">
        <f t="shared" si="1"/>
        <v>0</v>
      </c>
      <c r="V26" s="432">
        <f>SUM(V28:V50)</f>
        <v>0</v>
      </c>
    </row>
    <row r="27" spans="1:22" ht="11.25" customHeight="1" x14ac:dyDescent="0.2">
      <c r="A27" s="123" t="s">
        <v>6</v>
      </c>
      <c r="B27" s="11" t="s">
        <v>108</v>
      </c>
      <c r="C27" s="32"/>
      <c r="D27" s="11"/>
      <c r="E27" s="11"/>
      <c r="F27" s="12"/>
      <c r="G27" s="110"/>
      <c r="H27" s="111"/>
      <c r="I27" s="179"/>
      <c r="J27" s="179"/>
      <c r="K27" s="179"/>
      <c r="L27" s="180"/>
      <c r="M27" s="179"/>
      <c r="N27" s="179"/>
      <c r="O27" s="180"/>
      <c r="P27" s="174"/>
      <c r="Q27" s="21"/>
      <c r="R27" s="21"/>
      <c r="S27" s="21"/>
      <c r="T27" s="21"/>
      <c r="U27" s="109"/>
      <c r="V27" s="109"/>
    </row>
    <row r="28" spans="1:22" ht="11.25" customHeight="1" x14ac:dyDescent="0.2">
      <c r="A28" s="121"/>
      <c r="B28" s="107" t="s">
        <v>109</v>
      </c>
      <c r="C28" s="32" t="s">
        <v>110</v>
      </c>
      <c r="D28" s="11"/>
      <c r="E28" s="11"/>
      <c r="F28" s="12"/>
      <c r="G28" s="110"/>
      <c r="H28" s="111">
        <v>233</v>
      </c>
      <c r="I28" s="432">
        <f>SUM(J28:O28)</f>
        <v>0</v>
      </c>
      <c r="J28" s="183"/>
      <c r="K28" s="183"/>
      <c r="L28" s="183"/>
      <c r="M28" s="183"/>
      <c r="N28" s="183"/>
      <c r="O28" s="183"/>
      <c r="P28" s="183"/>
      <c r="Q28" s="21"/>
      <c r="R28" s="21"/>
      <c r="S28" s="21"/>
      <c r="T28" s="21"/>
      <c r="U28" s="109"/>
      <c r="V28" s="109"/>
    </row>
    <row r="29" spans="1:22" ht="11.25" customHeight="1" x14ac:dyDescent="0.2">
      <c r="A29" s="121"/>
      <c r="B29" s="107" t="s">
        <v>109</v>
      </c>
      <c r="C29" s="32" t="s">
        <v>111</v>
      </c>
      <c r="D29" s="11"/>
      <c r="E29" s="11"/>
      <c r="F29" s="12"/>
      <c r="G29" s="110"/>
      <c r="H29" s="111">
        <v>234</v>
      </c>
      <c r="I29" s="432">
        <f>SUM(J29:V29)</f>
        <v>0</v>
      </c>
      <c r="J29" s="183"/>
      <c r="K29" s="183"/>
      <c r="L29" s="183"/>
      <c r="M29" s="183"/>
      <c r="N29" s="183"/>
      <c r="O29" s="183"/>
      <c r="P29" s="183"/>
      <c r="Q29" s="183"/>
      <c r="R29" s="183"/>
      <c r="S29" s="183"/>
      <c r="T29" s="183"/>
      <c r="U29" s="183">
        <v>0</v>
      </c>
      <c r="V29" s="183"/>
    </row>
    <row r="30" spans="1:22" ht="11.25" customHeight="1" x14ac:dyDescent="0.2">
      <c r="A30" s="123" t="s">
        <v>6</v>
      </c>
      <c r="B30" s="11" t="s">
        <v>112</v>
      </c>
      <c r="C30" s="32"/>
      <c r="D30" s="11"/>
      <c r="E30" s="11"/>
      <c r="F30" s="12"/>
      <c r="G30" s="110"/>
      <c r="H30" s="111">
        <v>235</v>
      </c>
      <c r="I30" s="432">
        <f>SUM(J30:V30)</f>
        <v>0</v>
      </c>
      <c r="J30" s="183"/>
      <c r="K30" s="183"/>
      <c r="L30" s="183"/>
      <c r="M30" s="183"/>
      <c r="N30" s="183"/>
      <c r="O30" s="183"/>
      <c r="P30" s="183"/>
      <c r="Q30" s="183"/>
      <c r="R30" s="183">
        <v>0</v>
      </c>
      <c r="S30" s="183"/>
      <c r="T30" s="183"/>
      <c r="U30" s="183"/>
      <c r="V30" s="183"/>
    </row>
    <row r="31" spans="1:22" ht="11.25" customHeight="1" x14ac:dyDescent="0.2">
      <c r="A31" s="123" t="s">
        <v>6</v>
      </c>
      <c r="B31" s="11" t="s">
        <v>134</v>
      </c>
      <c r="C31" s="32"/>
      <c r="D31" s="11"/>
      <c r="E31" s="11"/>
      <c r="F31" s="12"/>
      <c r="G31" s="110"/>
      <c r="H31" s="111">
        <v>236</v>
      </c>
      <c r="I31" s="432">
        <f>SUM(J31:T31)</f>
        <v>0</v>
      </c>
      <c r="J31" s="183"/>
      <c r="K31" s="183"/>
      <c r="L31" s="183"/>
      <c r="M31" s="183"/>
      <c r="N31" s="183"/>
      <c r="O31" s="183"/>
      <c r="P31" s="183"/>
      <c r="Q31" s="183"/>
      <c r="R31" s="183">
        <v>0</v>
      </c>
      <c r="S31" s="183"/>
      <c r="T31" s="183"/>
      <c r="U31" s="48"/>
      <c r="V31" s="48"/>
    </row>
    <row r="32" spans="1:22" ht="11.25" customHeight="1" x14ac:dyDescent="0.2">
      <c r="A32" s="123" t="s">
        <v>6</v>
      </c>
      <c r="B32" s="11" t="s">
        <v>113</v>
      </c>
      <c r="C32" s="32"/>
      <c r="D32" s="11"/>
      <c r="E32" s="11"/>
      <c r="F32" s="12"/>
      <c r="G32" s="110"/>
      <c r="H32" s="111">
        <v>237</v>
      </c>
      <c r="I32" s="432">
        <f>SUM(J32:T32)</f>
        <v>0</v>
      </c>
      <c r="J32" s="183"/>
      <c r="K32" s="183"/>
      <c r="L32" s="183"/>
      <c r="M32" s="183"/>
      <c r="N32" s="183"/>
      <c r="O32" s="183"/>
      <c r="P32" s="183"/>
      <c r="Q32" s="183"/>
      <c r="R32" s="183">
        <v>0</v>
      </c>
      <c r="S32" s="183"/>
      <c r="T32" s="183"/>
      <c r="U32" s="51"/>
      <c r="V32" s="51"/>
    </row>
    <row r="33" spans="1:22" ht="11.25" customHeight="1" x14ac:dyDescent="0.2">
      <c r="A33" s="123" t="s">
        <v>6</v>
      </c>
      <c r="B33" s="11" t="s">
        <v>133</v>
      </c>
      <c r="C33" s="32"/>
      <c r="D33" s="11"/>
      <c r="E33" s="11"/>
      <c r="F33" s="12" t="s">
        <v>135</v>
      </c>
      <c r="G33" s="110" t="s">
        <v>116</v>
      </c>
      <c r="H33" s="111">
        <v>238</v>
      </c>
      <c r="I33" s="432">
        <f>SUM(J33:T33)</f>
        <v>0</v>
      </c>
      <c r="J33" s="183"/>
      <c r="K33" s="183"/>
      <c r="L33" s="183"/>
      <c r="M33" s="183"/>
      <c r="N33" s="183"/>
      <c r="O33" s="183"/>
      <c r="P33" s="183"/>
      <c r="Q33" s="183"/>
      <c r="R33" s="183">
        <v>0</v>
      </c>
      <c r="S33" s="183"/>
      <c r="T33" s="183"/>
      <c r="U33" s="51"/>
      <c r="V33" s="51"/>
    </row>
    <row r="34" spans="1:22" ht="11.25" customHeight="1" x14ac:dyDescent="0.2">
      <c r="A34" s="123" t="s">
        <v>6</v>
      </c>
      <c r="B34" s="11" t="s">
        <v>114</v>
      </c>
      <c r="C34" s="32"/>
      <c r="D34" s="11"/>
      <c r="E34" s="186"/>
      <c r="F34" s="12" t="s">
        <v>115</v>
      </c>
      <c r="G34" s="110" t="s">
        <v>116</v>
      </c>
      <c r="H34" s="111">
        <v>241</v>
      </c>
      <c r="I34" s="432">
        <f>SUM(J34:T34)</f>
        <v>0</v>
      </c>
      <c r="J34" s="183"/>
      <c r="K34" s="183"/>
      <c r="L34" s="183"/>
      <c r="M34" s="183"/>
      <c r="N34" s="183"/>
      <c r="O34" s="183"/>
      <c r="P34" s="183"/>
      <c r="Q34" s="183"/>
      <c r="R34" s="183">
        <v>0</v>
      </c>
      <c r="S34" s="183"/>
      <c r="T34" s="183"/>
      <c r="U34" s="48"/>
      <c r="V34" s="48"/>
    </row>
    <row r="35" spans="1:22" ht="11.25" customHeight="1" x14ac:dyDescent="0.2">
      <c r="A35" s="121"/>
      <c r="B35" s="11"/>
      <c r="C35" s="107"/>
      <c r="D35" s="11"/>
      <c r="E35" s="11"/>
      <c r="F35" s="12" t="s">
        <v>117</v>
      </c>
      <c r="G35" s="110" t="s">
        <v>116</v>
      </c>
      <c r="H35" s="112">
        <v>243</v>
      </c>
      <c r="I35" s="432">
        <f>SUM(J35:T35)</f>
        <v>0</v>
      </c>
      <c r="J35" s="183"/>
      <c r="K35" s="183"/>
      <c r="L35" s="183"/>
      <c r="M35" s="183"/>
      <c r="N35" s="183"/>
      <c r="O35" s="183"/>
      <c r="P35" s="183"/>
      <c r="Q35" s="183"/>
      <c r="R35" s="183">
        <v>0</v>
      </c>
      <c r="S35" s="183"/>
      <c r="T35" s="183"/>
      <c r="U35" s="51"/>
      <c r="V35" s="51"/>
    </row>
    <row r="36" spans="1:22" ht="11.25" customHeight="1" x14ac:dyDescent="0.2">
      <c r="A36" s="175" t="s">
        <v>118</v>
      </c>
      <c r="B36" s="31" t="s">
        <v>119</v>
      </c>
      <c r="C36" s="107"/>
      <c r="D36" s="11"/>
      <c r="E36" s="11"/>
      <c r="F36" s="12"/>
      <c r="G36" s="110"/>
      <c r="H36" s="111"/>
      <c r="I36" s="53"/>
      <c r="J36" s="47"/>
      <c r="K36" s="53"/>
      <c r="L36" s="47"/>
      <c r="M36" s="53"/>
      <c r="N36" s="53"/>
      <c r="O36" s="53"/>
      <c r="P36" s="20"/>
      <c r="Q36" s="50"/>
      <c r="R36" s="50"/>
      <c r="S36" s="50"/>
      <c r="T36" s="50"/>
      <c r="U36" s="51"/>
      <c r="V36" s="51"/>
    </row>
    <row r="37" spans="1:22" ht="11.25" customHeight="1" x14ac:dyDescent="0.2">
      <c r="A37" s="121"/>
      <c r="B37" s="107" t="s">
        <v>109</v>
      </c>
      <c r="C37" s="186" t="s">
        <v>120</v>
      </c>
      <c r="D37" s="41"/>
      <c r="E37" s="41"/>
      <c r="F37" s="170" t="s">
        <v>121</v>
      </c>
      <c r="G37" s="110" t="s">
        <v>116</v>
      </c>
      <c r="H37" s="112">
        <v>246</v>
      </c>
      <c r="I37" s="432">
        <f t="shared" ref="I37:I46" si="2">SUM(J37:T37)</f>
        <v>0</v>
      </c>
      <c r="J37" s="183"/>
      <c r="K37" s="183"/>
      <c r="L37" s="183"/>
      <c r="M37" s="183"/>
      <c r="N37" s="183"/>
      <c r="O37" s="183"/>
      <c r="P37" s="183"/>
      <c r="Q37" s="183"/>
      <c r="R37" s="183"/>
      <c r="S37" s="183"/>
      <c r="T37" s="183"/>
      <c r="U37" s="48"/>
      <c r="V37" s="48"/>
    </row>
    <row r="38" spans="1:22" ht="11.25" customHeight="1" x14ac:dyDescent="0.2">
      <c r="A38" s="121"/>
      <c r="B38" s="107" t="s">
        <v>109</v>
      </c>
      <c r="C38" s="186" t="s">
        <v>120</v>
      </c>
      <c r="D38" s="41"/>
      <c r="E38" s="41"/>
      <c r="F38" s="170" t="s">
        <v>122</v>
      </c>
      <c r="G38" s="110" t="s">
        <v>116</v>
      </c>
      <c r="H38" s="112">
        <v>248</v>
      </c>
      <c r="I38" s="432">
        <f t="shared" si="2"/>
        <v>0</v>
      </c>
      <c r="J38" s="183"/>
      <c r="K38" s="183"/>
      <c r="L38" s="183"/>
      <c r="M38" s="183"/>
      <c r="N38" s="183"/>
      <c r="O38" s="183"/>
      <c r="P38" s="183"/>
      <c r="Q38" s="183"/>
      <c r="R38" s="183">
        <v>0</v>
      </c>
      <c r="S38" s="183"/>
      <c r="T38" s="183"/>
      <c r="U38" s="48"/>
      <c r="V38" s="48"/>
    </row>
    <row r="39" spans="1:22" ht="11.25" customHeight="1" x14ac:dyDescent="0.2">
      <c r="A39" s="121"/>
      <c r="B39" s="107" t="s">
        <v>109</v>
      </c>
      <c r="C39" s="186" t="s">
        <v>120</v>
      </c>
      <c r="D39" s="41"/>
      <c r="E39" s="41"/>
      <c r="F39" s="170" t="s">
        <v>123</v>
      </c>
      <c r="G39" s="110" t="s">
        <v>116</v>
      </c>
      <c r="H39" s="111">
        <v>249</v>
      </c>
      <c r="I39" s="432">
        <f t="shared" si="2"/>
        <v>0</v>
      </c>
      <c r="J39" s="183"/>
      <c r="K39" s="183"/>
      <c r="L39" s="183"/>
      <c r="M39" s="183"/>
      <c r="N39" s="183"/>
      <c r="O39" s="183"/>
      <c r="P39" s="183"/>
      <c r="Q39" s="183"/>
      <c r="R39" s="183">
        <v>0</v>
      </c>
      <c r="S39" s="183"/>
      <c r="T39" s="183"/>
      <c r="U39" s="48"/>
      <c r="V39" s="48"/>
    </row>
    <row r="40" spans="1:22" ht="11.25" customHeight="1" x14ac:dyDescent="0.2">
      <c r="A40" s="123"/>
      <c r="B40" s="107" t="s">
        <v>109</v>
      </c>
      <c r="C40" s="186" t="s">
        <v>120</v>
      </c>
      <c r="D40" s="41"/>
      <c r="E40" s="41"/>
      <c r="F40" s="170" t="s">
        <v>185</v>
      </c>
      <c r="G40" s="110" t="s">
        <v>116</v>
      </c>
      <c r="H40" s="112">
        <v>251</v>
      </c>
      <c r="I40" s="432">
        <f t="shared" si="2"/>
        <v>0</v>
      </c>
      <c r="J40" s="183"/>
      <c r="K40" s="183"/>
      <c r="L40" s="183"/>
      <c r="M40" s="183"/>
      <c r="N40" s="183"/>
      <c r="O40" s="183"/>
      <c r="P40" s="183"/>
      <c r="Q40" s="183"/>
      <c r="R40" s="183">
        <v>0</v>
      </c>
      <c r="S40" s="183"/>
      <c r="T40" s="183"/>
      <c r="U40" s="48"/>
      <c r="V40" s="48"/>
    </row>
    <row r="41" spans="1:22" ht="11.25" customHeight="1" x14ac:dyDescent="0.2">
      <c r="A41" s="206"/>
      <c r="B41" s="107" t="s">
        <v>109</v>
      </c>
      <c r="C41" s="186" t="s">
        <v>120</v>
      </c>
      <c r="D41" s="229"/>
      <c r="E41" s="229"/>
      <c r="F41" s="170" t="s">
        <v>124</v>
      </c>
      <c r="G41" s="110" t="s">
        <v>116</v>
      </c>
      <c r="H41" s="111">
        <v>252</v>
      </c>
      <c r="I41" s="432">
        <f t="shared" si="2"/>
        <v>0</v>
      </c>
      <c r="J41" s="183"/>
      <c r="K41" s="183"/>
      <c r="L41" s="183"/>
      <c r="M41" s="183"/>
      <c r="N41" s="183"/>
      <c r="O41" s="183"/>
      <c r="P41" s="183"/>
      <c r="Q41" s="183"/>
      <c r="R41" s="183"/>
      <c r="S41" s="183"/>
      <c r="T41" s="183"/>
      <c r="U41" s="48"/>
      <c r="V41" s="48"/>
    </row>
    <row r="42" spans="1:22" ht="11.25" customHeight="1" x14ac:dyDescent="0.2">
      <c r="A42" s="206"/>
      <c r="B42" s="107" t="s">
        <v>109</v>
      </c>
      <c r="C42" s="186" t="s">
        <v>120</v>
      </c>
      <c r="D42" s="229"/>
      <c r="E42" s="229"/>
      <c r="F42" s="170" t="s">
        <v>125</v>
      </c>
      <c r="G42" s="110" t="s">
        <v>116</v>
      </c>
      <c r="H42" s="111">
        <v>253</v>
      </c>
      <c r="I42" s="432">
        <f t="shared" si="2"/>
        <v>0</v>
      </c>
      <c r="J42" s="183"/>
      <c r="K42" s="183"/>
      <c r="L42" s="183"/>
      <c r="M42" s="183"/>
      <c r="N42" s="183"/>
      <c r="O42" s="183"/>
      <c r="P42" s="183"/>
      <c r="Q42" s="183"/>
      <c r="R42" s="183">
        <v>0</v>
      </c>
      <c r="S42" s="183"/>
      <c r="T42" s="183"/>
      <c r="U42" s="51"/>
      <c r="V42" s="51"/>
    </row>
    <row r="43" spans="1:22" ht="11.25" customHeight="1" x14ac:dyDescent="0.2">
      <c r="A43" s="120"/>
      <c r="B43" s="107" t="s">
        <v>109</v>
      </c>
      <c r="C43" s="186" t="s">
        <v>120</v>
      </c>
      <c r="D43" s="229"/>
      <c r="E43" s="229"/>
      <c r="F43" s="170" t="s">
        <v>186</v>
      </c>
      <c r="G43" s="110" t="s">
        <v>116</v>
      </c>
      <c r="H43" s="111">
        <v>255</v>
      </c>
      <c r="I43" s="432">
        <f t="shared" si="2"/>
        <v>0</v>
      </c>
      <c r="J43" s="183"/>
      <c r="K43" s="183"/>
      <c r="L43" s="183"/>
      <c r="M43" s="183"/>
      <c r="N43" s="183"/>
      <c r="O43" s="183"/>
      <c r="P43" s="183"/>
      <c r="Q43" s="183"/>
      <c r="R43" s="183"/>
      <c r="S43" s="183"/>
      <c r="T43" s="183"/>
      <c r="U43" s="48"/>
      <c r="V43" s="48"/>
    </row>
    <row r="44" spans="1:22" ht="11.25" customHeight="1" x14ac:dyDescent="0.2">
      <c r="A44" s="175"/>
      <c r="B44" s="107" t="s">
        <v>109</v>
      </c>
      <c r="C44" s="186" t="s">
        <v>120</v>
      </c>
      <c r="D44" s="230"/>
      <c r="E44" s="230"/>
      <c r="F44" s="170" t="s">
        <v>126</v>
      </c>
      <c r="G44" s="110" t="s">
        <v>116</v>
      </c>
      <c r="H44" s="113">
        <v>256</v>
      </c>
      <c r="I44" s="432">
        <f t="shared" si="2"/>
        <v>0</v>
      </c>
      <c r="J44" s="183"/>
      <c r="K44" s="183"/>
      <c r="L44" s="183"/>
      <c r="M44" s="183"/>
      <c r="N44" s="183"/>
      <c r="O44" s="183"/>
      <c r="P44" s="183"/>
      <c r="Q44" s="183"/>
      <c r="R44" s="183"/>
      <c r="S44" s="183"/>
      <c r="T44" s="183"/>
      <c r="U44" s="48"/>
      <c r="V44" s="48"/>
    </row>
    <row r="45" spans="1:22" ht="11.25" customHeight="1" x14ac:dyDescent="0.2">
      <c r="A45" s="175" t="s">
        <v>6</v>
      </c>
      <c r="B45" s="11" t="s">
        <v>127</v>
      </c>
      <c r="C45" s="186"/>
      <c r="D45" s="229"/>
      <c r="E45" s="229"/>
      <c r="F45" s="170" t="s">
        <v>124</v>
      </c>
      <c r="G45" s="110" t="s">
        <v>116</v>
      </c>
      <c r="H45" s="111">
        <v>257</v>
      </c>
      <c r="I45" s="432">
        <f t="shared" si="2"/>
        <v>0</v>
      </c>
      <c r="J45" s="183"/>
      <c r="K45" s="183"/>
      <c r="L45" s="183"/>
      <c r="M45" s="183"/>
      <c r="N45" s="183"/>
      <c r="O45" s="183"/>
      <c r="P45" s="183"/>
      <c r="Q45" s="183"/>
      <c r="R45" s="183"/>
      <c r="S45" s="183"/>
      <c r="T45" s="183"/>
      <c r="U45" s="48"/>
      <c r="V45" s="48"/>
    </row>
    <row r="46" spans="1:22" ht="11.25" customHeight="1" x14ac:dyDescent="0.2">
      <c r="A46" s="618" t="s">
        <v>128</v>
      </c>
      <c r="B46" s="619"/>
      <c r="C46" s="619"/>
      <c r="D46" s="619"/>
      <c r="E46" s="619"/>
      <c r="F46" s="425" t="s">
        <v>129</v>
      </c>
      <c r="G46" s="110" t="s">
        <v>116</v>
      </c>
      <c r="H46" s="111">
        <v>259</v>
      </c>
      <c r="I46" s="432">
        <f t="shared" si="2"/>
        <v>0</v>
      </c>
      <c r="J46" s="183"/>
      <c r="K46" s="183"/>
      <c r="L46" s="183"/>
      <c r="M46" s="183"/>
      <c r="N46" s="183"/>
      <c r="O46" s="183"/>
      <c r="P46" s="183"/>
      <c r="Q46" s="183"/>
      <c r="R46" s="183"/>
      <c r="S46" s="183"/>
      <c r="T46" s="183"/>
      <c r="U46" s="48"/>
      <c r="V46" s="51"/>
    </row>
    <row r="47" spans="1:22" ht="3" customHeight="1" x14ac:dyDescent="0.2">
      <c r="A47" s="175"/>
      <c r="B47" s="37"/>
      <c r="C47" s="202"/>
      <c r="D47" s="229"/>
      <c r="E47" s="229"/>
      <c r="F47" s="170"/>
      <c r="G47" s="110"/>
      <c r="H47" s="111"/>
      <c r="I47" s="53"/>
      <c r="J47" s="47"/>
      <c r="K47" s="47"/>
      <c r="L47" s="47"/>
      <c r="M47" s="47"/>
      <c r="N47" s="47"/>
      <c r="O47" s="47"/>
      <c r="P47" s="22"/>
      <c r="Q47" s="17"/>
      <c r="R47" s="17"/>
      <c r="S47" s="17"/>
      <c r="T47" s="17"/>
      <c r="U47" s="48"/>
      <c r="V47" s="48"/>
    </row>
    <row r="48" spans="1:22" ht="11.25" customHeight="1" x14ac:dyDescent="0.2">
      <c r="A48" s="562" t="s">
        <v>130</v>
      </c>
      <c r="B48" s="563"/>
      <c r="C48" s="563"/>
      <c r="D48" s="585" t="s">
        <v>131</v>
      </c>
      <c r="E48" s="585"/>
      <c r="F48" s="585"/>
      <c r="G48" s="615"/>
      <c r="H48" s="111">
        <v>261</v>
      </c>
      <c r="I48" s="182">
        <f>SUM(J48:V48)</f>
        <v>0</v>
      </c>
      <c r="J48" s="182">
        <f>SUM(J50:J51)</f>
        <v>0</v>
      </c>
      <c r="K48" s="182">
        <f t="shared" ref="K48:U48" si="3">SUM(K50:K51)</f>
        <v>0</v>
      </c>
      <c r="L48" s="182">
        <f t="shared" si="3"/>
        <v>0</v>
      </c>
      <c r="M48" s="182">
        <f t="shared" si="3"/>
        <v>0</v>
      </c>
      <c r="N48" s="182">
        <f t="shared" si="3"/>
        <v>0</v>
      </c>
      <c r="O48" s="182">
        <f t="shared" si="3"/>
        <v>0</v>
      </c>
      <c r="P48" s="182">
        <f t="shared" si="3"/>
        <v>0</v>
      </c>
      <c r="Q48" s="182">
        <f t="shared" si="3"/>
        <v>0</v>
      </c>
      <c r="R48" s="182">
        <f t="shared" si="3"/>
        <v>0</v>
      </c>
      <c r="S48" s="182">
        <f t="shared" si="3"/>
        <v>0</v>
      </c>
      <c r="T48" s="182">
        <f t="shared" si="3"/>
        <v>0</v>
      </c>
      <c r="U48" s="182">
        <f t="shared" si="3"/>
        <v>0</v>
      </c>
      <c r="V48" s="182">
        <f>SUM(V50:V51)</f>
        <v>0</v>
      </c>
    </row>
    <row r="49" spans="1:22" ht="3" customHeight="1" x14ac:dyDescent="0.2">
      <c r="A49" s="562"/>
      <c r="B49" s="563"/>
      <c r="C49" s="563"/>
      <c r="D49" s="563"/>
      <c r="E49" s="563"/>
      <c r="F49" s="563"/>
      <c r="G49" s="564"/>
      <c r="H49" s="114"/>
      <c r="I49" s="53"/>
      <c r="J49" s="20"/>
      <c r="K49" s="20"/>
      <c r="L49" s="45"/>
      <c r="M49" s="20"/>
      <c r="N49" s="45"/>
      <c r="O49" s="20"/>
      <c r="P49" s="20"/>
      <c r="Q49" s="50"/>
      <c r="R49" s="50"/>
      <c r="S49" s="50"/>
      <c r="T49" s="50"/>
      <c r="U49" s="51"/>
      <c r="V49" s="51"/>
    </row>
    <row r="50" spans="1:22" ht="11.25" customHeight="1" x14ac:dyDescent="0.2">
      <c r="A50" s="123" t="s">
        <v>109</v>
      </c>
      <c r="B50" s="616" t="s">
        <v>110</v>
      </c>
      <c r="C50" s="616"/>
      <c r="D50" s="616"/>
      <c r="E50" s="616"/>
      <c r="F50" s="616"/>
      <c r="G50" s="617"/>
      <c r="H50" s="111">
        <v>263</v>
      </c>
      <c r="I50" s="432">
        <f>SUM(J50:O50)</f>
        <v>0</v>
      </c>
      <c r="J50" s="183"/>
      <c r="K50" s="183"/>
      <c r="L50" s="183"/>
      <c r="M50" s="183"/>
      <c r="N50" s="183"/>
      <c r="O50" s="183"/>
      <c r="P50" s="20"/>
      <c r="Q50" s="50"/>
      <c r="R50" s="50"/>
      <c r="S50" s="50"/>
      <c r="T50" s="50"/>
      <c r="U50" s="51"/>
      <c r="V50" s="108"/>
    </row>
    <row r="51" spans="1:22" ht="11.25" customHeight="1" x14ac:dyDescent="0.2">
      <c r="A51" s="123" t="s">
        <v>109</v>
      </c>
      <c r="B51" s="616" t="s">
        <v>111</v>
      </c>
      <c r="C51" s="616"/>
      <c r="D51" s="616"/>
      <c r="E51" s="616"/>
      <c r="F51" s="616"/>
      <c r="G51" s="617"/>
      <c r="H51" s="111">
        <v>264</v>
      </c>
      <c r="I51" s="432">
        <f>SUM(J51:V51)</f>
        <v>0</v>
      </c>
      <c r="J51" s="183"/>
      <c r="K51" s="183">
        <v>0</v>
      </c>
      <c r="L51" s="183">
        <v>0</v>
      </c>
      <c r="M51" s="183"/>
      <c r="N51" s="183"/>
      <c r="O51" s="183"/>
      <c r="P51" s="183"/>
      <c r="Q51" s="183"/>
      <c r="R51" s="183"/>
      <c r="S51" s="183"/>
      <c r="T51" s="183"/>
      <c r="U51" s="183"/>
      <c r="V51" s="183"/>
    </row>
    <row r="52" spans="1:22" ht="3" customHeight="1" x14ac:dyDescent="0.2">
      <c r="A52" s="562"/>
      <c r="B52" s="563"/>
      <c r="C52" s="563"/>
      <c r="D52" s="563"/>
      <c r="E52" s="563"/>
      <c r="F52" s="563"/>
      <c r="G52" s="564"/>
      <c r="H52" s="114"/>
      <c r="I52" s="115"/>
      <c r="J52" s="22"/>
      <c r="K52" s="24"/>
      <c r="L52" s="47"/>
      <c r="M52" s="24"/>
      <c r="N52" s="53"/>
      <c r="O52" s="24"/>
      <c r="P52" s="56"/>
      <c r="Q52" s="50"/>
      <c r="R52" s="50"/>
      <c r="S52" s="50"/>
      <c r="T52" s="50"/>
      <c r="U52" s="51"/>
      <c r="V52" s="51"/>
    </row>
    <row r="53" spans="1:22" ht="11.25" customHeight="1" x14ac:dyDescent="0.2">
      <c r="A53" s="562" t="s">
        <v>132</v>
      </c>
      <c r="B53" s="563"/>
      <c r="C53" s="563"/>
      <c r="D53" s="563"/>
      <c r="E53" s="563"/>
      <c r="F53" s="563"/>
      <c r="G53" s="564"/>
      <c r="H53" s="111">
        <v>269</v>
      </c>
      <c r="I53" s="432">
        <f>SUM(J53,U53:V53)</f>
        <v>0</v>
      </c>
      <c r="J53" s="183"/>
      <c r="K53" s="177"/>
      <c r="L53" s="178"/>
      <c r="M53" s="177"/>
      <c r="N53" s="178"/>
      <c r="O53" s="177"/>
      <c r="P53" s="177"/>
      <c r="Q53" s="50"/>
      <c r="R53" s="50"/>
      <c r="S53" s="50"/>
      <c r="T53" s="50"/>
      <c r="U53" s="183"/>
      <c r="V53" s="183"/>
    </row>
    <row r="54" spans="1:22" ht="3" customHeight="1" x14ac:dyDescent="0.2">
      <c r="A54" s="171"/>
      <c r="B54" s="172"/>
      <c r="C54" s="172"/>
      <c r="D54" s="124"/>
      <c r="E54" s="124"/>
      <c r="F54" s="125"/>
      <c r="G54" s="116"/>
      <c r="H54" s="117"/>
      <c r="I54" s="118"/>
      <c r="J54" s="28"/>
      <c r="K54" s="28"/>
      <c r="L54" s="106"/>
      <c r="M54" s="28"/>
      <c r="N54" s="106"/>
      <c r="O54" s="28"/>
      <c r="P54" s="28"/>
      <c r="Q54" s="29"/>
      <c r="R54" s="29"/>
      <c r="S54" s="29"/>
      <c r="T54" s="29"/>
      <c r="U54" s="52"/>
      <c r="V54" s="52"/>
    </row>
    <row r="55" spans="1:22" ht="3" customHeight="1" x14ac:dyDescent="0.2">
      <c r="A55" s="120"/>
      <c r="B55" s="31"/>
      <c r="C55" s="32"/>
      <c r="D55" s="173"/>
      <c r="E55" s="173"/>
      <c r="F55" s="12"/>
      <c r="G55" s="110"/>
      <c r="H55" s="111"/>
      <c r="I55" s="24"/>
      <c r="J55" s="17"/>
      <c r="K55" s="56"/>
      <c r="L55" s="48"/>
      <c r="M55" s="56"/>
      <c r="N55" s="57"/>
      <c r="O55" s="56"/>
      <c r="P55" s="56"/>
      <c r="Q55" s="17"/>
      <c r="R55" s="17"/>
      <c r="S55" s="17"/>
      <c r="T55" s="17"/>
      <c r="U55" s="48"/>
      <c r="V55" s="48"/>
    </row>
    <row r="56" spans="1:22" ht="11.25" customHeight="1" x14ac:dyDescent="0.2">
      <c r="A56" s="562" t="s">
        <v>136</v>
      </c>
      <c r="B56" s="563"/>
      <c r="C56" s="563"/>
      <c r="D56" s="563"/>
      <c r="E56" s="563"/>
      <c r="F56" s="563"/>
      <c r="G56" s="564"/>
      <c r="H56" s="111">
        <v>230</v>
      </c>
      <c r="I56" s="432">
        <f>SUM(J56:V56)</f>
        <v>0</v>
      </c>
      <c r="J56" s="432">
        <f>SUM(J26+J48+J53)</f>
        <v>0</v>
      </c>
      <c r="K56" s="432">
        <f t="shared" ref="K56:V56" si="4">SUM(K26+K48+K53)</f>
        <v>0</v>
      </c>
      <c r="L56" s="432">
        <f t="shared" si="4"/>
        <v>0</v>
      </c>
      <c r="M56" s="432">
        <f t="shared" si="4"/>
        <v>0</v>
      </c>
      <c r="N56" s="432">
        <f t="shared" si="4"/>
        <v>0</v>
      </c>
      <c r="O56" s="432">
        <f t="shared" si="4"/>
        <v>0</v>
      </c>
      <c r="P56" s="432">
        <f t="shared" si="4"/>
        <v>0</v>
      </c>
      <c r="Q56" s="432">
        <f t="shared" si="4"/>
        <v>0</v>
      </c>
      <c r="R56" s="432">
        <f t="shared" si="4"/>
        <v>0</v>
      </c>
      <c r="S56" s="432">
        <f t="shared" si="4"/>
        <v>0</v>
      </c>
      <c r="T56" s="432">
        <f t="shared" si="4"/>
        <v>0</v>
      </c>
      <c r="U56" s="432">
        <f t="shared" si="4"/>
        <v>0</v>
      </c>
      <c r="V56" s="432">
        <f t="shared" si="4"/>
        <v>0</v>
      </c>
    </row>
    <row r="57" spans="1:22" ht="3" customHeight="1" x14ac:dyDescent="0.2">
      <c r="A57" s="548"/>
      <c r="B57" s="549"/>
      <c r="C57" s="549"/>
      <c r="D57" s="549"/>
      <c r="E57" s="549"/>
      <c r="F57" s="549"/>
      <c r="G57" s="550"/>
      <c r="H57" s="119"/>
      <c r="I57" s="28"/>
      <c r="J57" s="28"/>
      <c r="K57" s="28"/>
      <c r="L57" s="106"/>
      <c r="M57" s="28"/>
      <c r="N57" s="106"/>
      <c r="O57" s="28"/>
      <c r="P57" s="28"/>
      <c r="Q57" s="29"/>
      <c r="R57" s="29"/>
      <c r="S57" s="29"/>
      <c r="T57" s="29"/>
      <c r="U57" s="52"/>
      <c r="V57" s="52"/>
    </row>
    <row r="58" spans="1:22" ht="11.25" customHeight="1" x14ac:dyDescent="0.2">
      <c r="A58" s="293"/>
      <c r="B58" s="293"/>
      <c r="C58" s="293"/>
      <c r="D58" s="263"/>
      <c r="E58" s="263"/>
      <c r="F58" s="294"/>
      <c r="G58" s="34"/>
      <c r="I58" s="36"/>
      <c r="J58" s="61"/>
      <c r="K58" s="36"/>
      <c r="L58" s="61"/>
      <c r="M58" s="36"/>
      <c r="N58" s="36"/>
      <c r="O58" s="36"/>
      <c r="P58" s="36"/>
    </row>
    <row r="59" spans="1:22" ht="11.25" customHeight="1" x14ac:dyDescent="0.2">
      <c r="A59" s="272"/>
      <c r="B59" s="272"/>
      <c r="C59" s="272"/>
      <c r="D59" s="272"/>
      <c r="E59" s="272"/>
      <c r="F59" s="445"/>
      <c r="G59" s="34"/>
      <c r="H59" s="444"/>
      <c r="I59" s="269"/>
      <c r="J59" s="269"/>
      <c r="K59" s="269"/>
      <c r="L59" s="269"/>
      <c r="M59" s="269"/>
      <c r="N59" s="269"/>
      <c r="O59" s="269"/>
      <c r="P59" s="269"/>
    </row>
    <row r="60" spans="1:22" ht="11.25" customHeight="1" x14ac:dyDescent="0.2">
      <c r="A60" s="274"/>
      <c r="B60" s="274"/>
      <c r="C60" s="274"/>
      <c r="D60" s="272"/>
      <c r="E60" s="272"/>
      <c r="F60" s="445"/>
      <c r="G60" s="34"/>
      <c r="H60" s="444"/>
      <c r="I60" s="265"/>
      <c r="J60" s="265"/>
      <c r="K60" s="265"/>
      <c r="L60" s="265"/>
      <c r="M60" s="265"/>
      <c r="N60" s="265"/>
      <c r="O60" s="265"/>
      <c r="P60" s="61"/>
    </row>
  </sheetData>
  <customSheetViews>
    <customSheetView guid="{E5F09CA3-2595-4EC3-A32D-F75E87B8A434}" showGridLines="0" zeroValues="0" fitToPage="1">
      <selection activeCell="I15" sqref="I15"/>
      <pageMargins left="0.47244094488188981" right="0.47244094488188981" top="0.23622047244094491" bottom="0.47244094488188981" header="0" footer="0.31496062992125984"/>
      <pageSetup paperSize="9" scale="99" orientation="landscape" r:id="rId1"/>
      <headerFooter alignWithMargins="0">
        <oddFooter>&amp;C&amp;7Form.  23 &amp;R&amp;7&amp;P von &amp;N</oddFooter>
      </headerFooter>
    </customSheetView>
    <customSheetView guid="{D8E0EBF0-41F9-4B34-B3A3-37F4D54137CB}" showGridLines="0" zeroValues="0" fitToPage="1">
      <selection activeCell="I15" sqref="I15"/>
      <pageMargins left="0.47244094488188981" right="0.47244094488188981" top="0.23622047244094491" bottom="0.47244094488188981" header="0" footer="0.31496062992125984"/>
      <pageSetup paperSize="9" scale="99" orientation="landscape" r:id="rId2"/>
      <headerFooter alignWithMargins="0">
        <oddFooter>&amp;C&amp;7Form.  23 &amp;R&amp;7&amp;P von &amp;N</oddFooter>
      </headerFooter>
    </customSheetView>
  </customSheetViews>
  <mergeCells count="16">
    <mergeCell ref="A57:G57"/>
    <mergeCell ref="D48:G48"/>
    <mergeCell ref="A48:C48"/>
    <mergeCell ref="A14:G14"/>
    <mergeCell ref="A53:G53"/>
    <mergeCell ref="B50:G50"/>
    <mergeCell ref="A49:G49"/>
    <mergeCell ref="A52:G52"/>
    <mergeCell ref="B51:G51"/>
    <mergeCell ref="A15:G15"/>
    <mergeCell ref="A46:E46"/>
    <mergeCell ref="A10:G10"/>
    <mergeCell ref="A11:G11"/>
    <mergeCell ref="A12:G12"/>
    <mergeCell ref="A13:G13"/>
    <mergeCell ref="A56:G56"/>
  </mergeCells>
  <phoneticPr fontId="1" type="noConversion"/>
  <pageMargins left="0.47244094488188981" right="0.47244094488188981" top="0.23622047244094491" bottom="0.47244094488188981" header="0" footer="0.31496062992125984"/>
  <pageSetup paperSize="9" scale="99" orientation="landscape" r:id="rId3"/>
  <headerFooter alignWithMargins="0">
    <oddFooter>&amp;C&amp;7Form.  23 &amp;R&amp;7&amp;P von &amp;N</oddFoot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F7B4F-40F8-4A34-854C-5B65D7C932F2}">
  <sheetPr>
    <tabColor theme="8" tint="0.39997558519241921"/>
    <pageSetUpPr fitToPage="1"/>
  </sheetPr>
  <dimension ref="A1:V60"/>
  <sheetViews>
    <sheetView showGridLines="0" showZeros="0" zoomScaleNormal="100" zoomScaleSheetLayoutView="100" workbookViewId="0">
      <selection activeCell="I15" sqref="I15"/>
    </sheetView>
  </sheetViews>
  <sheetFormatPr baseColWidth="10" defaultColWidth="12.7109375" defaultRowHeight="11.25" customHeight="1" x14ac:dyDescent="0.2"/>
  <cols>
    <col min="1" max="2" width="1.7109375" style="1" customWidth="1"/>
    <col min="3" max="3" width="8.140625" style="1" customWidth="1"/>
    <col min="4" max="5" width="3.7109375" style="1" customWidth="1"/>
    <col min="6" max="6" width="8.7109375" style="2" customWidth="1"/>
    <col min="7" max="7" width="5.7109375" style="8" customWidth="1"/>
    <col min="8" max="8" width="3.7109375" style="8" customWidth="1"/>
    <col min="9" max="10" width="8.7109375" style="1" customWidth="1"/>
    <col min="11" max="22" width="7.140625" style="1" customWidth="1"/>
    <col min="23" max="26" width="9.42578125" style="1" customWidth="1"/>
    <col min="27" max="16384" width="12.7109375" style="1"/>
  </cols>
  <sheetData>
    <row r="1" spans="1:22" customFormat="1" ht="12.75" x14ac:dyDescent="0.2"/>
    <row r="2" spans="1:22" customFormat="1" ht="12.75" x14ac:dyDescent="0.2"/>
    <row r="3" spans="1:22" customFormat="1" ht="12.75" x14ac:dyDescent="0.2"/>
    <row r="4" spans="1:22" customFormat="1" ht="12.75" x14ac:dyDescent="0.2"/>
    <row r="5" spans="1:22" ht="8.1" customHeight="1" x14ac:dyDescent="0.2">
      <c r="G5" s="3"/>
      <c r="H5" s="4"/>
      <c r="I5" s="5"/>
      <c r="J5" s="6"/>
      <c r="K5" s="5"/>
      <c r="L5" s="6"/>
      <c r="M5" s="6"/>
      <c r="N5" s="5"/>
      <c r="O5" s="39"/>
      <c r="P5" s="5"/>
      <c r="Q5" s="5"/>
      <c r="R5" s="5"/>
      <c r="S5" s="5"/>
    </row>
    <row r="6" spans="1:22" ht="11.25" customHeight="1" x14ac:dyDescent="0.2">
      <c r="A6" s="515" t="s">
        <v>218</v>
      </c>
      <c r="E6" s="5"/>
      <c r="G6" s="3"/>
      <c r="H6" s="4"/>
      <c r="I6" s="5"/>
      <c r="J6" s="6"/>
      <c r="K6" s="5"/>
      <c r="L6" s="6"/>
      <c r="M6" s="6"/>
      <c r="N6" s="5"/>
      <c r="O6" s="39"/>
      <c r="P6" s="5"/>
      <c r="Q6" s="5"/>
      <c r="R6" s="5"/>
      <c r="S6" s="5"/>
    </row>
    <row r="7" spans="1:22" ht="3" customHeight="1" x14ac:dyDescent="0.2">
      <c r="G7" s="3"/>
      <c r="H7" s="4"/>
      <c r="I7" s="5"/>
      <c r="J7" s="6"/>
      <c r="K7" s="5"/>
      <c r="L7" s="6"/>
      <c r="M7" s="6"/>
      <c r="N7" s="5"/>
      <c r="O7" s="39"/>
      <c r="P7" s="5"/>
      <c r="Q7" s="5"/>
      <c r="R7" s="5"/>
      <c r="S7" s="5"/>
    </row>
    <row r="8" spans="1:22" ht="3" customHeight="1" x14ac:dyDescent="0.2">
      <c r="G8" s="3"/>
      <c r="H8" s="4"/>
      <c r="I8" s="5"/>
      <c r="J8" s="6"/>
      <c r="K8" s="5"/>
      <c r="L8" s="6"/>
      <c r="M8" s="6"/>
      <c r="N8" s="5"/>
      <c r="O8" s="39"/>
      <c r="P8" s="5"/>
      <c r="Q8" s="5"/>
      <c r="R8" s="5"/>
      <c r="S8" s="5"/>
    </row>
    <row r="9" spans="1:22" ht="11.25" customHeight="1" x14ac:dyDescent="0.2">
      <c r="G9" s="3"/>
      <c r="H9" s="4"/>
      <c r="I9" s="5"/>
      <c r="J9" s="6"/>
      <c r="K9" s="5"/>
      <c r="L9" s="6"/>
      <c r="M9" s="6"/>
      <c r="N9" s="5"/>
      <c r="O9" s="39"/>
      <c r="P9" s="5"/>
      <c r="Q9" s="5"/>
      <c r="R9" s="5"/>
      <c r="S9" s="5"/>
    </row>
    <row r="10" spans="1:22" ht="12.75" customHeight="1" x14ac:dyDescent="0.25">
      <c r="A10" s="605">
        <f>'kernobstsaft 20 (NUR LA)'!A9:E9</f>
        <v>0</v>
      </c>
      <c r="B10" s="606"/>
      <c r="C10" s="606"/>
      <c r="D10" s="606"/>
      <c r="E10" s="606"/>
      <c r="F10" s="606"/>
      <c r="G10" s="607"/>
      <c r="H10" s="4"/>
      <c r="I10" s="7" t="s">
        <v>229</v>
      </c>
      <c r="J10" s="6"/>
      <c r="K10" s="5"/>
      <c r="L10" s="6"/>
      <c r="M10" s="6"/>
      <c r="N10" s="5"/>
      <c r="O10" s="39"/>
      <c r="P10" s="5"/>
      <c r="Q10" s="5"/>
      <c r="R10" s="5"/>
      <c r="S10" s="5"/>
    </row>
    <row r="11" spans="1:22" ht="11.25" customHeight="1" x14ac:dyDescent="0.2">
      <c r="A11" s="608">
        <f>'kernobstsaft 20 (NUR LA)'!A10:E10</f>
        <v>0</v>
      </c>
      <c r="B11" s="609"/>
      <c r="C11" s="609"/>
      <c r="D11" s="609"/>
      <c r="E11" s="609"/>
      <c r="F11" s="609"/>
      <c r="G11" s="610"/>
      <c r="H11" s="4"/>
      <c r="J11" s="6"/>
      <c r="K11" s="5"/>
      <c r="L11" s="6"/>
      <c r="M11" s="6"/>
      <c r="N11" s="5"/>
      <c r="O11" s="39"/>
      <c r="P11" s="5"/>
      <c r="Q11" s="5"/>
      <c r="R11" s="5"/>
      <c r="S11" s="5"/>
    </row>
    <row r="12" spans="1:22" ht="17.25" customHeight="1" x14ac:dyDescent="0.2">
      <c r="A12" s="608">
        <f>'kernobstsaft 20 (NUR LA)'!A11:E11</f>
        <v>0</v>
      </c>
      <c r="B12" s="609"/>
      <c r="C12" s="609"/>
      <c r="D12" s="609"/>
      <c r="E12" s="609"/>
      <c r="F12" s="609"/>
      <c r="G12" s="610"/>
      <c r="I12" s="620" t="s">
        <v>258</v>
      </c>
      <c r="J12" s="620"/>
      <c r="K12" s="620"/>
      <c r="L12" s="620"/>
      <c r="M12" s="620"/>
      <c r="N12" s="620"/>
      <c r="O12" s="620"/>
      <c r="P12" s="620"/>
      <c r="Q12" s="620"/>
      <c r="R12" s="620"/>
      <c r="S12" s="620"/>
      <c r="T12" s="620"/>
      <c r="U12" s="620"/>
      <c r="V12" s="620"/>
    </row>
    <row r="13" spans="1:22" ht="11.25" customHeight="1" x14ac:dyDescent="0.2">
      <c r="A13" s="608">
        <f>'kernobstsaft 20 (NUR LA)'!A12:E12</f>
        <v>0</v>
      </c>
      <c r="B13" s="609"/>
      <c r="C13" s="609"/>
      <c r="D13" s="609"/>
      <c r="E13" s="609"/>
      <c r="F13" s="609"/>
      <c r="G13" s="610"/>
      <c r="I13" s="9"/>
    </row>
    <row r="14" spans="1:22" ht="11.25" customHeight="1" x14ac:dyDescent="0.2">
      <c r="A14" s="608">
        <f>'kernobstsaft 20 (NUR LA)'!A13:E13</f>
        <v>0</v>
      </c>
      <c r="B14" s="609"/>
      <c r="C14" s="609"/>
      <c r="D14" s="609"/>
      <c r="E14" s="609"/>
      <c r="F14" s="609"/>
      <c r="G14" s="610"/>
      <c r="I14" s="10"/>
    </row>
    <row r="15" spans="1:22" ht="11.25" customHeight="1" x14ac:dyDescent="0.2">
      <c r="A15" s="565" t="s">
        <v>106</v>
      </c>
      <c r="B15" s="566"/>
      <c r="C15" s="566"/>
      <c r="D15" s="566"/>
      <c r="E15" s="566"/>
      <c r="F15" s="566"/>
      <c r="G15" s="567"/>
      <c r="I15" s="542">
        <v>2024</v>
      </c>
      <c r="J15" s="10"/>
      <c r="V15" s="295" t="s">
        <v>213</v>
      </c>
    </row>
    <row r="16" spans="1:22" ht="3" customHeight="1" x14ac:dyDescent="0.2">
      <c r="C16" s="30"/>
    </row>
    <row r="17" spans="1:22" ht="11.25" customHeight="1" x14ac:dyDescent="0.2">
      <c r="A17" s="126" t="s">
        <v>1</v>
      </c>
      <c r="B17" s="127"/>
      <c r="C17" s="128"/>
      <c r="D17" s="129"/>
      <c r="E17" s="129"/>
      <c r="F17" s="130"/>
      <c r="G17" s="131"/>
      <c r="H17" s="132"/>
      <c r="I17" s="133" t="s">
        <v>21</v>
      </c>
      <c r="J17" s="134" t="s">
        <v>41</v>
      </c>
      <c r="K17" s="134"/>
      <c r="L17" s="134"/>
      <c r="M17" s="134"/>
      <c r="N17" s="134"/>
      <c r="O17" s="135"/>
      <c r="P17" s="136" t="s">
        <v>42</v>
      </c>
      <c r="Q17" s="137"/>
      <c r="R17" s="137"/>
      <c r="S17" s="137"/>
      <c r="T17" s="137"/>
      <c r="U17" s="137"/>
      <c r="V17" s="138"/>
    </row>
    <row r="18" spans="1:22" ht="11.25" customHeight="1" x14ac:dyDescent="0.2">
      <c r="A18" s="40"/>
      <c r="B18" s="139"/>
      <c r="C18" s="32"/>
      <c r="D18" s="11"/>
      <c r="E18" s="11"/>
      <c r="F18" s="140"/>
      <c r="G18" s="141"/>
      <c r="H18" s="14"/>
      <c r="I18" s="142"/>
      <c r="J18" s="143" t="s">
        <v>43</v>
      </c>
      <c r="K18" s="144"/>
      <c r="L18" s="145"/>
      <c r="M18" s="146" t="s">
        <v>44</v>
      </c>
      <c r="N18" s="146" t="s">
        <v>45</v>
      </c>
      <c r="O18" s="147" t="s">
        <v>46</v>
      </c>
      <c r="P18" s="148" t="s">
        <v>47</v>
      </c>
      <c r="Q18" s="149"/>
      <c r="R18" s="149"/>
      <c r="S18" s="150"/>
      <c r="T18" s="44" t="s">
        <v>46</v>
      </c>
      <c r="U18" s="43" t="s">
        <v>48</v>
      </c>
      <c r="V18" s="44" t="s">
        <v>49</v>
      </c>
    </row>
    <row r="19" spans="1:22" ht="11.25" customHeight="1" x14ac:dyDescent="0.2">
      <c r="A19" s="40"/>
      <c r="B19" s="139"/>
      <c r="C19" s="32"/>
      <c r="D19" s="11"/>
      <c r="E19" s="11"/>
      <c r="F19" s="140"/>
      <c r="G19" s="141"/>
      <c r="H19" s="14"/>
      <c r="I19" s="142"/>
      <c r="J19" s="146" t="s">
        <v>50</v>
      </c>
      <c r="K19" s="143" t="s">
        <v>51</v>
      </c>
      <c r="L19" s="145"/>
      <c r="M19" s="142"/>
      <c r="N19" s="142" t="s">
        <v>52</v>
      </c>
      <c r="O19" s="147" t="s">
        <v>53</v>
      </c>
      <c r="P19" s="151" t="s">
        <v>54</v>
      </c>
      <c r="Q19" s="152" t="s">
        <v>55</v>
      </c>
      <c r="R19" s="149"/>
      <c r="S19" s="150"/>
      <c r="T19" s="44" t="s">
        <v>53</v>
      </c>
      <c r="U19" s="153" t="s">
        <v>56</v>
      </c>
      <c r="V19" s="44" t="s">
        <v>57</v>
      </c>
    </row>
    <row r="20" spans="1:22" ht="11.25" customHeight="1" x14ac:dyDescent="0.2">
      <c r="A20" s="121"/>
      <c r="B20" s="11"/>
      <c r="C20" s="11"/>
      <c r="D20" s="11"/>
      <c r="E20" s="11"/>
      <c r="F20" s="12"/>
      <c r="G20" s="141"/>
      <c r="H20" s="14"/>
      <c r="I20" s="154"/>
      <c r="J20" s="154"/>
      <c r="K20" s="155" t="s">
        <v>58</v>
      </c>
      <c r="L20" s="156" t="s">
        <v>59</v>
      </c>
      <c r="M20" s="154" t="s">
        <v>60</v>
      </c>
      <c r="N20" s="154" t="s">
        <v>60</v>
      </c>
      <c r="O20" s="156" t="s">
        <v>60</v>
      </c>
      <c r="P20" s="157" t="s">
        <v>61</v>
      </c>
      <c r="Q20" s="158" t="s">
        <v>62</v>
      </c>
      <c r="R20" s="158" t="s">
        <v>63</v>
      </c>
      <c r="S20" s="159" t="s">
        <v>64</v>
      </c>
      <c r="T20" s="154" t="s">
        <v>60</v>
      </c>
      <c r="U20" s="160" t="s">
        <v>65</v>
      </c>
      <c r="V20" s="161" t="s">
        <v>66</v>
      </c>
    </row>
    <row r="21" spans="1:22" ht="11.25" customHeight="1" x14ac:dyDescent="0.2">
      <c r="A21" s="162"/>
      <c r="B21" s="163"/>
      <c r="C21" s="163"/>
      <c r="D21" s="163"/>
      <c r="E21" s="163"/>
      <c r="F21" s="164"/>
      <c r="G21" s="165"/>
      <c r="H21" s="166"/>
      <c r="I21" s="167" t="s">
        <v>67</v>
      </c>
      <c r="J21" s="167"/>
      <c r="K21" s="167"/>
      <c r="L21" s="167"/>
      <c r="M21" s="167"/>
      <c r="N21" s="167"/>
      <c r="O21" s="168"/>
      <c r="P21" s="168"/>
      <c r="Q21" s="159"/>
      <c r="R21" s="159"/>
      <c r="S21" s="159"/>
      <c r="T21" s="149"/>
      <c r="U21" s="159"/>
      <c r="V21" s="161"/>
    </row>
    <row r="22" spans="1:22" ht="11.25" customHeight="1" x14ac:dyDescent="0.2">
      <c r="A22" s="105"/>
      <c r="B22" s="11"/>
      <c r="C22" s="11"/>
      <c r="D22" s="11"/>
      <c r="E22" s="11"/>
      <c r="F22" s="12"/>
      <c r="G22" s="401"/>
      <c r="H22" s="101"/>
      <c r="I22" s="101">
        <v>1</v>
      </c>
      <c r="J22" s="101">
        <v>2</v>
      </c>
      <c r="K22" s="101">
        <v>3</v>
      </c>
      <c r="L22" s="101">
        <v>4</v>
      </c>
      <c r="M22" s="101">
        <v>5</v>
      </c>
      <c r="N22" s="101">
        <v>6</v>
      </c>
      <c r="O22" s="101">
        <v>7</v>
      </c>
      <c r="P22" s="101">
        <v>8</v>
      </c>
      <c r="Q22" s="101">
        <v>9</v>
      </c>
      <c r="R22" s="42">
        <v>10</v>
      </c>
      <c r="S22" s="42">
        <v>11</v>
      </c>
      <c r="T22" s="42">
        <v>12</v>
      </c>
      <c r="U22" s="42">
        <v>13</v>
      </c>
      <c r="V22" s="43">
        <v>14</v>
      </c>
    </row>
    <row r="23" spans="1:22" ht="3" customHeight="1" x14ac:dyDescent="0.2">
      <c r="A23" s="121"/>
      <c r="B23" s="11"/>
      <c r="C23" s="11"/>
      <c r="D23" s="11"/>
      <c r="E23" s="11"/>
      <c r="F23" s="12"/>
      <c r="G23" s="13"/>
      <c r="H23" s="14"/>
      <c r="I23" s="108"/>
      <c r="J23" s="108"/>
      <c r="K23" s="108"/>
      <c r="L23" s="108"/>
      <c r="M23" s="108"/>
      <c r="N23" s="108"/>
      <c r="O23" s="49"/>
      <c r="P23" s="169"/>
      <c r="Q23" s="50"/>
      <c r="R23" s="50"/>
      <c r="S23" s="50"/>
      <c r="T23" s="50"/>
      <c r="U23" s="51"/>
      <c r="V23" s="51"/>
    </row>
    <row r="24" spans="1:22" ht="11.25" customHeight="1" x14ac:dyDescent="0.2">
      <c r="A24" s="121" t="s">
        <v>107</v>
      </c>
      <c r="B24" s="11"/>
      <c r="C24" s="32"/>
      <c r="D24" s="11"/>
      <c r="E24" s="11"/>
      <c r="F24" s="12"/>
      <c r="G24" s="13"/>
      <c r="H24" s="14"/>
      <c r="I24" s="181">
        <f>SUM(I28:I35,I37:I46,I50:I51,I53)</f>
        <v>0</v>
      </c>
      <c r="J24" s="181">
        <f t="shared" ref="J24:U24" si="0">SUM(J28:J35,J37:J46,J50:J51,J53)</f>
        <v>0</v>
      </c>
      <c r="K24" s="181">
        <f t="shared" si="0"/>
        <v>0</v>
      </c>
      <c r="L24" s="181">
        <f t="shared" si="0"/>
        <v>0</v>
      </c>
      <c r="M24" s="181">
        <f t="shared" si="0"/>
        <v>0</v>
      </c>
      <c r="N24" s="181">
        <f t="shared" si="0"/>
        <v>0</v>
      </c>
      <c r="O24" s="181">
        <f t="shared" si="0"/>
        <v>0</v>
      </c>
      <c r="P24" s="181">
        <f t="shared" si="0"/>
        <v>0</v>
      </c>
      <c r="Q24" s="181">
        <f t="shared" si="0"/>
        <v>0</v>
      </c>
      <c r="R24" s="181">
        <f t="shared" si="0"/>
        <v>0</v>
      </c>
      <c r="S24" s="181">
        <f t="shared" si="0"/>
        <v>0</v>
      </c>
      <c r="T24" s="181">
        <f t="shared" si="0"/>
        <v>0</v>
      </c>
      <c r="U24" s="181">
        <f t="shared" si="0"/>
        <v>0</v>
      </c>
      <c r="V24" s="181">
        <f>SUM(V28:V35,V37:V50,V50:V51,V53)</f>
        <v>0</v>
      </c>
    </row>
    <row r="25" spans="1:22" ht="3" customHeight="1" x14ac:dyDescent="0.2">
      <c r="A25" s="121"/>
      <c r="B25" s="11"/>
      <c r="C25" s="32"/>
      <c r="D25" s="11"/>
      <c r="E25" s="11"/>
      <c r="F25" s="12"/>
      <c r="G25" s="110"/>
      <c r="H25" s="111"/>
      <c r="I25" s="47"/>
      <c r="J25" s="45"/>
      <c r="K25" s="45"/>
      <c r="L25" s="45"/>
      <c r="M25" s="45"/>
      <c r="N25" s="45"/>
      <c r="O25" s="45"/>
      <c r="P25" s="20"/>
      <c r="Q25" s="21"/>
      <c r="R25" s="21"/>
      <c r="S25" s="21"/>
      <c r="T25" s="21"/>
      <c r="U25" s="46"/>
      <c r="V25" s="46"/>
    </row>
    <row r="26" spans="1:22" ht="11.25" customHeight="1" x14ac:dyDescent="0.2">
      <c r="A26" s="121" t="s">
        <v>137</v>
      </c>
      <c r="B26" s="11"/>
      <c r="C26" s="32"/>
      <c r="D26" s="11"/>
      <c r="E26" s="11"/>
      <c r="F26" s="12"/>
      <c r="G26" s="110"/>
      <c r="H26" s="111">
        <v>231</v>
      </c>
      <c r="I26" s="432">
        <f>SUM(J26:V26)</f>
        <v>0</v>
      </c>
      <c r="J26" s="432">
        <f t="shared" ref="J26:U26" si="1">SUM(J28:J46)</f>
        <v>0</v>
      </c>
      <c r="K26" s="432">
        <f t="shared" si="1"/>
        <v>0</v>
      </c>
      <c r="L26" s="432">
        <f t="shared" si="1"/>
        <v>0</v>
      </c>
      <c r="M26" s="432">
        <f t="shared" si="1"/>
        <v>0</v>
      </c>
      <c r="N26" s="432">
        <f t="shared" si="1"/>
        <v>0</v>
      </c>
      <c r="O26" s="432">
        <f t="shared" si="1"/>
        <v>0</v>
      </c>
      <c r="P26" s="432">
        <f t="shared" si="1"/>
        <v>0</v>
      </c>
      <c r="Q26" s="432">
        <f t="shared" si="1"/>
        <v>0</v>
      </c>
      <c r="R26" s="432">
        <f t="shared" si="1"/>
        <v>0</v>
      </c>
      <c r="S26" s="432">
        <f t="shared" si="1"/>
        <v>0</v>
      </c>
      <c r="T26" s="432">
        <f t="shared" si="1"/>
        <v>0</v>
      </c>
      <c r="U26" s="432">
        <f t="shared" si="1"/>
        <v>0</v>
      </c>
      <c r="V26" s="432">
        <f>SUM(V28:V50)</f>
        <v>0</v>
      </c>
    </row>
    <row r="27" spans="1:22" ht="11.25" customHeight="1" x14ac:dyDescent="0.2">
      <c r="A27" s="123" t="s">
        <v>6</v>
      </c>
      <c r="B27" s="11" t="s">
        <v>108</v>
      </c>
      <c r="C27" s="32"/>
      <c r="D27" s="11"/>
      <c r="E27" s="11"/>
      <c r="F27" s="12"/>
      <c r="G27" s="110"/>
      <c r="H27" s="111"/>
      <c r="I27" s="179"/>
      <c r="J27" s="179"/>
      <c r="K27" s="179"/>
      <c r="L27" s="180"/>
      <c r="M27" s="179"/>
      <c r="N27" s="179"/>
      <c r="O27" s="180"/>
      <c r="P27" s="174"/>
      <c r="Q27" s="21"/>
      <c r="R27" s="21"/>
      <c r="S27" s="21"/>
      <c r="T27" s="21"/>
      <c r="U27" s="109"/>
      <c r="V27" s="109"/>
    </row>
    <row r="28" spans="1:22" ht="11.25" customHeight="1" x14ac:dyDescent="0.2">
      <c r="A28" s="121"/>
      <c r="B28" s="107" t="s">
        <v>109</v>
      </c>
      <c r="C28" s="32" t="s">
        <v>110</v>
      </c>
      <c r="D28" s="11"/>
      <c r="E28" s="11"/>
      <c r="F28" s="12"/>
      <c r="G28" s="110"/>
      <c r="H28" s="111">
        <v>233</v>
      </c>
      <c r="I28" s="432">
        <f>SUM(J28:O28)</f>
        <v>0</v>
      </c>
      <c r="J28" s="183"/>
      <c r="K28" s="183"/>
      <c r="L28" s="183"/>
      <c r="M28" s="183"/>
      <c r="N28" s="183"/>
      <c r="O28" s="183"/>
      <c r="P28" s="174"/>
      <c r="Q28" s="21"/>
      <c r="R28" s="21"/>
      <c r="S28" s="21"/>
      <c r="T28" s="21"/>
      <c r="U28" s="109"/>
      <c r="V28" s="109"/>
    </row>
    <row r="29" spans="1:22" ht="11.25" customHeight="1" x14ac:dyDescent="0.2">
      <c r="A29" s="121"/>
      <c r="B29" s="107" t="s">
        <v>109</v>
      </c>
      <c r="C29" s="32" t="s">
        <v>111</v>
      </c>
      <c r="D29" s="11"/>
      <c r="E29" s="11"/>
      <c r="F29" s="12"/>
      <c r="G29" s="110"/>
      <c r="H29" s="111">
        <v>234</v>
      </c>
      <c r="I29" s="432">
        <f>SUM(J29:V29)</f>
        <v>0</v>
      </c>
      <c r="J29" s="183"/>
      <c r="K29" s="183"/>
      <c r="L29" s="183"/>
      <c r="M29" s="183"/>
      <c r="N29" s="183"/>
      <c r="O29" s="183"/>
      <c r="P29" s="183"/>
      <c r="Q29" s="183"/>
      <c r="R29" s="183"/>
      <c r="S29" s="183"/>
      <c r="T29" s="183"/>
      <c r="U29" s="183">
        <v>0</v>
      </c>
      <c r="V29" s="183"/>
    </row>
    <row r="30" spans="1:22" ht="11.25" customHeight="1" x14ac:dyDescent="0.2">
      <c r="A30" s="123" t="s">
        <v>6</v>
      </c>
      <c r="B30" s="11" t="s">
        <v>112</v>
      </c>
      <c r="C30" s="32"/>
      <c r="D30" s="11"/>
      <c r="E30" s="11"/>
      <c r="F30" s="12"/>
      <c r="G30" s="110"/>
      <c r="H30" s="111">
        <v>235</v>
      </c>
      <c r="I30" s="432">
        <f>SUM(J30:V30)</f>
        <v>0</v>
      </c>
      <c r="J30" s="183"/>
      <c r="K30" s="183"/>
      <c r="L30" s="183"/>
      <c r="M30" s="183"/>
      <c r="N30" s="183"/>
      <c r="O30" s="183"/>
      <c r="P30" s="183"/>
      <c r="Q30" s="183"/>
      <c r="R30" s="183">
        <v>0</v>
      </c>
      <c r="S30" s="183"/>
      <c r="T30" s="183"/>
      <c r="U30" s="183"/>
      <c r="V30" s="183"/>
    </row>
    <row r="31" spans="1:22" ht="11.25" customHeight="1" x14ac:dyDescent="0.2">
      <c r="A31" s="123" t="s">
        <v>6</v>
      </c>
      <c r="B31" s="11" t="s">
        <v>134</v>
      </c>
      <c r="C31" s="32"/>
      <c r="D31" s="11"/>
      <c r="E31" s="11"/>
      <c r="F31" s="12"/>
      <c r="G31" s="110"/>
      <c r="H31" s="111">
        <v>236</v>
      </c>
      <c r="I31" s="432">
        <f>SUM(J31:T31)</f>
        <v>0</v>
      </c>
      <c r="J31" s="183"/>
      <c r="K31" s="183"/>
      <c r="L31" s="183"/>
      <c r="M31" s="183"/>
      <c r="N31" s="183"/>
      <c r="O31" s="183"/>
      <c r="P31" s="183"/>
      <c r="Q31" s="183"/>
      <c r="R31" s="183">
        <v>0</v>
      </c>
      <c r="S31" s="183"/>
      <c r="T31" s="183"/>
      <c r="U31" s="48"/>
      <c r="V31" s="48"/>
    </row>
    <row r="32" spans="1:22" ht="11.25" customHeight="1" x14ac:dyDescent="0.2">
      <c r="A32" s="123" t="s">
        <v>6</v>
      </c>
      <c r="B32" s="11" t="s">
        <v>113</v>
      </c>
      <c r="C32" s="32"/>
      <c r="D32" s="11"/>
      <c r="E32" s="11"/>
      <c r="F32" s="12"/>
      <c r="G32" s="110"/>
      <c r="H32" s="111">
        <v>237</v>
      </c>
      <c r="I32" s="432">
        <f>SUM(J32:T32)</f>
        <v>0</v>
      </c>
      <c r="J32" s="183"/>
      <c r="K32" s="183"/>
      <c r="L32" s="183"/>
      <c r="M32" s="183"/>
      <c r="N32" s="183"/>
      <c r="O32" s="183"/>
      <c r="P32" s="183"/>
      <c r="Q32" s="183"/>
      <c r="R32" s="183">
        <v>0</v>
      </c>
      <c r="S32" s="183"/>
      <c r="T32" s="183"/>
      <c r="U32" s="51"/>
      <c r="V32" s="51"/>
    </row>
    <row r="33" spans="1:22" ht="11.25" customHeight="1" x14ac:dyDescent="0.2">
      <c r="A33" s="123" t="s">
        <v>6</v>
      </c>
      <c r="B33" s="11" t="s">
        <v>133</v>
      </c>
      <c r="C33" s="32"/>
      <c r="D33" s="11"/>
      <c r="E33" s="11"/>
      <c r="F33" s="12" t="s">
        <v>135</v>
      </c>
      <c r="G33" s="110" t="s">
        <v>116</v>
      </c>
      <c r="H33" s="111">
        <v>238</v>
      </c>
      <c r="I33" s="432">
        <f>SUM(J33:T33)</f>
        <v>0</v>
      </c>
      <c r="J33" s="183"/>
      <c r="K33" s="183"/>
      <c r="L33" s="183"/>
      <c r="M33" s="183"/>
      <c r="N33" s="183"/>
      <c r="O33" s="183"/>
      <c r="P33" s="183"/>
      <c r="Q33" s="183"/>
      <c r="R33" s="183">
        <v>0</v>
      </c>
      <c r="S33" s="183"/>
      <c r="T33" s="183"/>
      <c r="U33" s="51"/>
      <c r="V33" s="51"/>
    </row>
    <row r="34" spans="1:22" ht="11.25" customHeight="1" x14ac:dyDescent="0.2">
      <c r="A34" s="123" t="s">
        <v>6</v>
      </c>
      <c r="B34" s="11" t="s">
        <v>114</v>
      </c>
      <c r="C34" s="32"/>
      <c r="D34" s="11"/>
      <c r="E34" s="186"/>
      <c r="F34" s="12" t="s">
        <v>115</v>
      </c>
      <c r="G34" s="110" t="s">
        <v>116</v>
      </c>
      <c r="H34" s="111">
        <v>241</v>
      </c>
      <c r="I34" s="432">
        <f>SUM(J34:T34)</f>
        <v>0</v>
      </c>
      <c r="J34" s="183"/>
      <c r="K34" s="183"/>
      <c r="L34" s="183"/>
      <c r="M34" s="183"/>
      <c r="N34" s="183"/>
      <c r="O34" s="183"/>
      <c r="P34" s="183">
        <v>0</v>
      </c>
      <c r="Q34" s="183"/>
      <c r="R34" s="183">
        <v>0</v>
      </c>
      <c r="S34" s="183"/>
      <c r="T34" s="183"/>
      <c r="U34" s="48"/>
      <c r="V34" s="48"/>
    </row>
    <row r="35" spans="1:22" ht="11.25" customHeight="1" x14ac:dyDescent="0.2">
      <c r="A35" s="121"/>
      <c r="B35" s="11"/>
      <c r="C35" s="107"/>
      <c r="D35" s="11"/>
      <c r="E35" s="11"/>
      <c r="F35" s="12" t="s">
        <v>117</v>
      </c>
      <c r="G35" s="110" t="s">
        <v>116</v>
      </c>
      <c r="H35" s="112">
        <v>243</v>
      </c>
      <c r="I35" s="432">
        <f>SUM(J35:T35)</f>
        <v>0</v>
      </c>
      <c r="J35" s="183"/>
      <c r="K35" s="183"/>
      <c r="L35" s="183"/>
      <c r="M35" s="183"/>
      <c r="N35" s="183"/>
      <c r="O35" s="183"/>
      <c r="P35" s="183">
        <v>0</v>
      </c>
      <c r="Q35" s="183"/>
      <c r="R35" s="183">
        <v>0</v>
      </c>
      <c r="S35" s="183"/>
      <c r="T35" s="183"/>
      <c r="U35" s="51"/>
      <c r="V35" s="51"/>
    </row>
    <row r="36" spans="1:22" ht="11.25" customHeight="1" x14ac:dyDescent="0.2">
      <c r="A36" s="175" t="s">
        <v>118</v>
      </c>
      <c r="B36" s="31" t="s">
        <v>119</v>
      </c>
      <c r="C36" s="107"/>
      <c r="D36" s="11"/>
      <c r="E36" s="11"/>
      <c r="F36" s="12"/>
      <c r="G36" s="110"/>
      <c r="H36" s="111"/>
      <c r="I36" s="53"/>
      <c r="J36" s="47"/>
      <c r="K36" s="53"/>
      <c r="L36" s="47"/>
      <c r="M36" s="53"/>
      <c r="N36" s="53"/>
      <c r="O36" s="53"/>
      <c r="P36" s="20"/>
      <c r="Q36" s="50"/>
      <c r="R36" s="50"/>
      <c r="S36" s="50"/>
      <c r="T36" s="50"/>
      <c r="U36" s="51"/>
      <c r="V36" s="51"/>
    </row>
    <row r="37" spans="1:22" ht="11.25" customHeight="1" x14ac:dyDescent="0.2">
      <c r="A37" s="121"/>
      <c r="B37" s="107" t="s">
        <v>109</v>
      </c>
      <c r="C37" s="186" t="s">
        <v>120</v>
      </c>
      <c r="D37" s="41"/>
      <c r="E37" s="41"/>
      <c r="F37" s="170" t="s">
        <v>121</v>
      </c>
      <c r="G37" s="110" t="s">
        <v>116</v>
      </c>
      <c r="H37" s="112">
        <v>246</v>
      </c>
      <c r="I37" s="432">
        <f t="shared" ref="I37:I46" si="2">SUM(J37:T37)</f>
        <v>0</v>
      </c>
      <c r="J37" s="183"/>
      <c r="K37" s="183"/>
      <c r="L37" s="183"/>
      <c r="M37" s="183"/>
      <c r="N37" s="183"/>
      <c r="O37" s="183"/>
      <c r="P37" s="183"/>
      <c r="Q37" s="183"/>
      <c r="R37" s="183"/>
      <c r="S37" s="183"/>
      <c r="T37" s="183"/>
      <c r="U37" s="48"/>
      <c r="V37" s="48"/>
    </row>
    <row r="38" spans="1:22" ht="11.25" customHeight="1" x14ac:dyDescent="0.2">
      <c r="A38" s="121"/>
      <c r="B38" s="107" t="s">
        <v>109</v>
      </c>
      <c r="C38" s="186" t="s">
        <v>120</v>
      </c>
      <c r="D38" s="41"/>
      <c r="E38" s="41"/>
      <c r="F38" s="170" t="s">
        <v>122</v>
      </c>
      <c r="G38" s="110" t="s">
        <v>116</v>
      </c>
      <c r="H38" s="112">
        <v>248</v>
      </c>
      <c r="I38" s="432">
        <f t="shared" si="2"/>
        <v>0</v>
      </c>
      <c r="J38" s="183"/>
      <c r="K38" s="183"/>
      <c r="L38" s="183"/>
      <c r="M38" s="183"/>
      <c r="N38" s="183"/>
      <c r="O38" s="183"/>
      <c r="P38" s="183">
        <v>0</v>
      </c>
      <c r="Q38" s="183"/>
      <c r="R38" s="183">
        <v>0</v>
      </c>
      <c r="S38" s="183"/>
      <c r="T38" s="183"/>
      <c r="U38" s="48"/>
      <c r="V38" s="48"/>
    </row>
    <row r="39" spans="1:22" ht="11.25" customHeight="1" x14ac:dyDescent="0.2">
      <c r="A39" s="121"/>
      <c r="B39" s="107" t="s">
        <v>109</v>
      </c>
      <c r="C39" s="186" t="s">
        <v>120</v>
      </c>
      <c r="D39" s="41"/>
      <c r="E39" s="41"/>
      <c r="F39" s="170" t="s">
        <v>123</v>
      </c>
      <c r="G39" s="110" t="s">
        <v>116</v>
      </c>
      <c r="H39" s="111">
        <v>249</v>
      </c>
      <c r="I39" s="432">
        <f t="shared" si="2"/>
        <v>0</v>
      </c>
      <c r="J39" s="183"/>
      <c r="K39" s="183"/>
      <c r="L39" s="183"/>
      <c r="M39" s="183"/>
      <c r="N39" s="183"/>
      <c r="O39" s="183"/>
      <c r="P39" s="183"/>
      <c r="Q39" s="183"/>
      <c r="R39" s="183">
        <v>0</v>
      </c>
      <c r="S39" s="183"/>
      <c r="T39" s="183"/>
      <c r="U39" s="48"/>
      <c r="V39" s="48"/>
    </row>
    <row r="40" spans="1:22" ht="11.25" customHeight="1" x14ac:dyDescent="0.2">
      <c r="A40" s="123"/>
      <c r="B40" s="107" t="s">
        <v>109</v>
      </c>
      <c r="C40" s="186" t="s">
        <v>120</v>
      </c>
      <c r="D40" s="41"/>
      <c r="E40" s="41"/>
      <c r="F40" s="170" t="s">
        <v>185</v>
      </c>
      <c r="G40" s="110" t="s">
        <v>116</v>
      </c>
      <c r="H40" s="112">
        <v>251</v>
      </c>
      <c r="I40" s="432">
        <f t="shared" si="2"/>
        <v>0</v>
      </c>
      <c r="J40" s="183"/>
      <c r="K40" s="183"/>
      <c r="L40" s="183"/>
      <c r="M40" s="183"/>
      <c r="N40" s="183"/>
      <c r="O40" s="183"/>
      <c r="P40" s="183">
        <v>0</v>
      </c>
      <c r="Q40" s="183"/>
      <c r="R40" s="183">
        <v>0</v>
      </c>
      <c r="S40" s="183"/>
      <c r="T40" s="183"/>
      <c r="U40" s="48"/>
      <c r="V40" s="48"/>
    </row>
    <row r="41" spans="1:22" ht="11.25" customHeight="1" x14ac:dyDescent="0.2">
      <c r="A41" s="206"/>
      <c r="B41" s="107" t="s">
        <v>109</v>
      </c>
      <c r="C41" s="186" t="s">
        <v>120</v>
      </c>
      <c r="D41" s="229"/>
      <c r="E41" s="229"/>
      <c r="F41" s="170" t="s">
        <v>124</v>
      </c>
      <c r="G41" s="110" t="s">
        <v>116</v>
      </c>
      <c r="H41" s="111">
        <v>252</v>
      </c>
      <c r="I41" s="432">
        <f t="shared" si="2"/>
        <v>0</v>
      </c>
      <c r="J41" s="183"/>
      <c r="K41" s="183"/>
      <c r="L41" s="183"/>
      <c r="M41" s="183"/>
      <c r="N41" s="183"/>
      <c r="O41" s="183"/>
      <c r="P41" s="183"/>
      <c r="Q41" s="183"/>
      <c r="R41" s="183"/>
      <c r="S41" s="183"/>
      <c r="T41" s="183"/>
      <c r="U41" s="48"/>
      <c r="V41" s="48"/>
    </row>
    <row r="42" spans="1:22" ht="11.25" customHeight="1" x14ac:dyDescent="0.2">
      <c r="A42" s="206"/>
      <c r="B42" s="107" t="s">
        <v>109</v>
      </c>
      <c r="C42" s="186" t="s">
        <v>120</v>
      </c>
      <c r="D42" s="229"/>
      <c r="E42" s="229"/>
      <c r="F42" s="170" t="s">
        <v>125</v>
      </c>
      <c r="G42" s="110" t="s">
        <v>116</v>
      </c>
      <c r="H42" s="111">
        <v>253</v>
      </c>
      <c r="I42" s="432">
        <f t="shared" si="2"/>
        <v>0</v>
      </c>
      <c r="J42" s="183"/>
      <c r="K42" s="183"/>
      <c r="L42" s="183"/>
      <c r="M42" s="183"/>
      <c r="N42" s="183"/>
      <c r="O42" s="183"/>
      <c r="P42" s="183">
        <v>0</v>
      </c>
      <c r="Q42" s="183"/>
      <c r="R42" s="183">
        <v>0</v>
      </c>
      <c r="S42" s="183"/>
      <c r="T42" s="183"/>
      <c r="U42" s="51"/>
      <c r="V42" s="51"/>
    </row>
    <row r="43" spans="1:22" ht="11.25" customHeight="1" x14ac:dyDescent="0.2">
      <c r="A43" s="120"/>
      <c r="B43" s="107" t="s">
        <v>109</v>
      </c>
      <c r="C43" s="186" t="s">
        <v>120</v>
      </c>
      <c r="D43" s="229"/>
      <c r="E43" s="229"/>
      <c r="F43" s="170" t="s">
        <v>186</v>
      </c>
      <c r="G43" s="110" t="s">
        <v>116</v>
      </c>
      <c r="H43" s="111">
        <v>255</v>
      </c>
      <c r="I43" s="432">
        <f t="shared" si="2"/>
        <v>0</v>
      </c>
      <c r="J43" s="183"/>
      <c r="K43" s="183"/>
      <c r="L43" s="183"/>
      <c r="M43" s="183"/>
      <c r="N43" s="183"/>
      <c r="O43" s="183"/>
      <c r="P43" s="183"/>
      <c r="Q43" s="183"/>
      <c r="R43" s="183"/>
      <c r="S43" s="183"/>
      <c r="T43" s="183"/>
      <c r="U43" s="48"/>
      <c r="V43" s="48"/>
    </row>
    <row r="44" spans="1:22" ht="11.25" customHeight="1" x14ac:dyDescent="0.2">
      <c r="A44" s="175"/>
      <c r="B44" s="107" t="s">
        <v>109</v>
      </c>
      <c r="C44" s="186" t="s">
        <v>120</v>
      </c>
      <c r="D44" s="230"/>
      <c r="E44" s="230"/>
      <c r="F44" s="170" t="s">
        <v>126</v>
      </c>
      <c r="G44" s="110" t="s">
        <v>116</v>
      </c>
      <c r="H44" s="113">
        <v>256</v>
      </c>
      <c r="I44" s="432">
        <f t="shared" si="2"/>
        <v>0</v>
      </c>
      <c r="J44" s="183"/>
      <c r="K44" s="183"/>
      <c r="L44" s="183"/>
      <c r="M44" s="183"/>
      <c r="N44" s="183"/>
      <c r="O44" s="183"/>
      <c r="P44" s="183"/>
      <c r="Q44" s="183"/>
      <c r="R44" s="183"/>
      <c r="S44" s="183"/>
      <c r="T44" s="183"/>
      <c r="U44" s="48"/>
      <c r="V44" s="48"/>
    </row>
    <row r="45" spans="1:22" ht="11.25" customHeight="1" x14ac:dyDescent="0.2">
      <c r="A45" s="175" t="s">
        <v>6</v>
      </c>
      <c r="B45" s="11" t="s">
        <v>127</v>
      </c>
      <c r="C45" s="186"/>
      <c r="D45" s="229"/>
      <c r="E45" s="229"/>
      <c r="F45" s="170" t="s">
        <v>124</v>
      </c>
      <c r="G45" s="110" t="s">
        <v>116</v>
      </c>
      <c r="H45" s="111">
        <v>257</v>
      </c>
      <c r="I45" s="432">
        <f t="shared" si="2"/>
        <v>0</v>
      </c>
      <c r="J45" s="183"/>
      <c r="K45" s="183"/>
      <c r="L45" s="183"/>
      <c r="M45" s="183"/>
      <c r="N45" s="183"/>
      <c r="O45" s="183"/>
      <c r="P45" s="183"/>
      <c r="Q45" s="183"/>
      <c r="R45" s="183"/>
      <c r="S45" s="183"/>
      <c r="T45" s="183"/>
      <c r="U45" s="48"/>
      <c r="V45" s="48"/>
    </row>
    <row r="46" spans="1:22" ht="11.25" customHeight="1" x14ac:dyDescent="0.2">
      <c r="A46" s="618" t="s">
        <v>128</v>
      </c>
      <c r="B46" s="619"/>
      <c r="C46" s="619"/>
      <c r="D46" s="619"/>
      <c r="E46" s="619"/>
      <c r="F46" s="425" t="s">
        <v>129</v>
      </c>
      <c r="G46" s="110" t="s">
        <v>116</v>
      </c>
      <c r="H46" s="111">
        <v>259</v>
      </c>
      <c r="I46" s="432">
        <f t="shared" si="2"/>
        <v>0</v>
      </c>
      <c r="J46" s="183"/>
      <c r="K46" s="183"/>
      <c r="L46" s="183"/>
      <c r="M46" s="183"/>
      <c r="N46" s="183"/>
      <c r="O46" s="183"/>
      <c r="P46" s="183"/>
      <c r="Q46" s="183"/>
      <c r="R46" s="183"/>
      <c r="S46" s="183"/>
      <c r="T46" s="183"/>
      <c r="U46" s="48"/>
      <c r="V46" s="51"/>
    </row>
    <row r="47" spans="1:22" ht="3" customHeight="1" x14ac:dyDescent="0.2">
      <c r="A47" s="175"/>
      <c r="B47" s="37"/>
      <c r="C47" s="202"/>
      <c r="D47" s="229"/>
      <c r="E47" s="229"/>
      <c r="F47" s="170"/>
      <c r="G47" s="110"/>
      <c r="H47" s="111"/>
      <c r="I47" s="53"/>
      <c r="J47" s="47"/>
      <c r="K47" s="47"/>
      <c r="L47" s="47"/>
      <c r="M47" s="47"/>
      <c r="N47" s="47"/>
      <c r="O47" s="47"/>
      <c r="P47" s="22"/>
      <c r="Q47" s="17"/>
      <c r="R47" s="17"/>
      <c r="S47" s="17"/>
      <c r="T47" s="17"/>
      <c r="U47" s="48"/>
      <c r="V47" s="48"/>
    </row>
    <row r="48" spans="1:22" ht="11.25" customHeight="1" x14ac:dyDescent="0.2">
      <c r="A48" s="562" t="s">
        <v>130</v>
      </c>
      <c r="B48" s="563"/>
      <c r="C48" s="563"/>
      <c r="D48" s="585" t="s">
        <v>131</v>
      </c>
      <c r="E48" s="585"/>
      <c r="F48" s="585"/>
      <c r="G48" s="615"/>
      <c r="H48" s="111">
        <v>261</v>
      </c>
      <c r="I48" s="182">
        <f>SUM(J48:V48)</f>
        <v>0</v>
      </c>
      <c r="J48" s="182"/>
      <c r="K48" s="182"/>
      <c r="L48" s="182"/>
      <c r="M48" s="182"/>
      <c r="N48" s="182"/>
      <c r="O48" s="182"/>
      <c r="P48" s="182">
        <f t="shared" ref="P48:U48" si="3">SUM(P50:P51)</f>
        <v>0</v>
      </c>
      <c r="Q48" s="182">
        <f t="shared" si="3"/>
        <v>0</v>
      </c>
      <c r="R48" s="182">
        <f t="shared" si="3"/>
        <v>0</v>
      </c>
      <c r="S48" s="182">
        <f t="shared" si="3"/>
        <v>0</v>
      </c>
      <c r="T48" s="182">
        <f t="shared" si="3"/>
        <v>0</v>
      </c>
      <c r="U48" s="182">
        <f t="shared" si="3"/>
        <v>0</v>
      </c>
      <c r="V48" s="182">
        <f>SUM(V50:V51)</f>
        <v>0</v>
      </c>
    </row>
    <row r="49" spans="1:22" ht="3" customHeight="1" x14ac:dyDescent="0.2">
      <c r="A49" s="562"/>
      <c r="B49" s="563"/>
      <c r="C49" s="563"/>
      <c r="D49" s="563"/>
      <c r="E49" s="563"/>
      <c r="F49" s="563"/>
      <c r="G49" s="564"/>
      <c r="H49" s="114"/>
      <c r="I49" s="53"/>
      <c r="J49" s="20"/>
      <c r="K49" s="20"/>
      <c r="L49" s="45"/>
      <c r="M49" s="20"/>
      <c r="N49" s="45"/>
      <c r="O49" s="20"/>
      <c r="P49" s="20"/>
      <c r="Q49" s="50"/>
      <c r="R49" s="50"/>
      <c r="S49" s="50"/>
      <c r="T49" s="50"/>
      <c r="U49" s="51"/>
      <c r="V49" s="51"/>
    </row>
    <row r="50" spans="1:22" ht="11.25" customHeight="1" x14ac:dyDescent="0.2">
      <c r="A50" s="123" t="s">
        <v>109</v>
      </c>
      <c r="B50" s="616" t="s">
        <v>110</v>
      </c>
      <c r="C50" s="616"/>
      <c r="D50" s="616"/>
      <c r="E50" s="616"/>
      <c r="F50" s="616"/>
      <c r="G50" s="617"/>
      <c r="H50" s="111">
        <v>263</v>
      </c>
      <c r="I50" s="432">
        <f>SUM(J50:O50)</f>
        <v>0</v>
      </c>
      <c r="J50" s="183"/>
      <c r="K50" s="183"/>
      <c r="L50" s="183"/>
      <c r="M50" s="183"/>
      <c r="N50" s="183"/>
      <c r="O50" s="183"/>
      <c r="P50" s="20"/>
      <c r="Q50" s="50"/>
      <c r="R50" s="50"/>
      <c r="S50" s="50"/>
      <c r="T50" s="50"/>
      <c r="U50" s="51"/>
      <c r="V50" s="108"/>
    </row>
    <row r="51" spans="1:22" ht="11.25" customHeight="1" x14ac:dyDescent="0.2">
      <c r="A51" s="123" t="s">
        <v>109</v>
      </c>
      <c r="B51" s="616" t="s">
        <v>111</v>
      </c>
      <c r="C51" s="616"/>
      <c r="D51" s="616"/>
      <c r="E51" s="616"/>
      <c r="F51" s="616"/>
      <c r="G51" s="617"/>
      <c r="H51" s="111">
        <v>264</v>
      </c>
      <c r="I51" s="432">
        <f>SUM(J51:V51)</f>
        <v>0</v>
      </c>
      <c r="J51" s="183"/>
      <c r="K51" s="183"/>
      <c r="L51" s="183"/>
      <c r="M51" s="183"/>
      <c r="N51" s="183"/>
      <c r="O51" s="183"/>
      <c r="P51" s="183"/>
      <c r="Q51" s="183"/>
      <c r="R51" s="183"/>
      <c r="S51" s="183"/>
      <c r="T51" s="183"/>
      <c r="U51" s="183"/>
      <c r="V51" s="183"/>
    </row>
    <row r="52" spans="1:22" ht="3" customHeight="1" x14ac:dyDescent="0.2">
      <c r="A52" s="562"/>
      <c r="B52" s="563"/>
      <c r="C52" s="563"/>
      <c r="D52" s="563"/>
      <c r="E52" s="563"/>
      <c r="F52" s="563"/>
      <c r="G52" s="564"/>
      <c r="H52" s="114"/>
      <c r="I52" s="115"/>
      <c r="J52" s="22"/>
      <c r="K52" s="24"/>
      <c r="L52" s="47"/>
      <c r="M52" s="24"/>
      <c r="N52" s="53"/>
      <c r="O52" s="24"/>
      <c r="P52" s="56"/>
      <c r="Q52" s="50"/>
      <c r="R52" s="50"/>
      <c r="S52" s="50"/>
      <c r="T52" s="50"/>
      <c r="U52" s="51"/>
      <c r="V52" s="51"/>
    </row>
    <row r="53" spans="1:22" ht="11.25" customHeight="1" x14ac:dyDescent="0.2">
      <c r="A53" s="562" t="s">
        <v>132</v>
      </c>
      <c r="B53" s="563"/>
      <c r="C53" s="563"/>
      <c r="D53" s="563"/>
      <c r="E53" s="563"/>
      <c r="F53" s="563"/>
      <c r="G53" s="564"/>
      <c r="H53" s="111">
        <v>269</v>
      </c>
      <c r="I53" s="432">
        <f>SUM(J53,U53:V53)</f>
        <v>0</v>
      </c>
      <c r="J53" s="183"/>
      <c r="K53" s="177"/>
      <c r="L53" s="178"/>
      <c r="M53" s="177"/>
      <c r="N53" s="178"/>
      <c r="O53" s="177"/>
      <c r="P53" s="177"/>
      <c r="Q53" s="50"/>
      <c r="R53" s="50"/>
      <c r="S53" s="50"/>
      <c r="T53" s="50"/>
      <c r="U53" s="183"/>
      <c r="V53" s="183"/>
    </row>
    <row r="54" spans="1:22" ht="3" customHeight="1" x14ac:dyDescent="0.2">
      <c r="A54" s="171"/>
      <c r="B54" s="172"/>
      <c r="C54" s="172"/>
      <c r="D54" s="124"/>
      <c r="E54" s="124"/>
      <c r="F54" s="125"/>
      <c r="G54" s="116"/>
      <c r="H54" s="117"/>
      <c r="I54" s="118"/>
      <c r="J54" s="28"/>
      <c r="K54" s="28"/>
      <c r="L54" s="106"/>
      <c r="M54" s="28"/>
      <c r="N54" s="106"/>
      <c r="O54" s="28"/>
      <c r="P54" s="28"/>
      <c r="Q54" s="29"/>
      <c r="R54" s="29"/>
      <c r="S54" s="29"/>
      <c r="T54" s="29"/>
      <c r="U54" s="52"/>
      <c r="V54" s="52"/>
    </row>
    <row r="55" spans="1:22" ht="3" customHeight="1" x14ac:dyDescent="0.2">
      <c r="A55" s="120"/>
      <c r="B55" s="31"/>
      <c r="C55" s="32"/>
      <c r="D55" s="173"/>
      <c r="E55" s="173"/>
      <c r="F55" s="12"/>
      <c r="G55" s="110"/>
      <c r="H55" s="111"/>
      <c r="I55" s="24"/>
      <c r="J55" s="17"/>
      <c r="K55" s="56"/>
      <c r="L55" s="48"/>
      <c r="M55" s="56"/>
      <c r="N55" s="57"/>
      <c r="O55" s="56"/>
      <c r="P55" s="56"/>
      <c r="Q55" s="17"/>
      <c r="R55" s="17"/>
      <c r="S55" s="17"/>
      <c r="T55" s="17"/>
      <c r="U55" s="48"/>
      <c r="V55" s="48"/>
    </row>
    <row r="56" spans="1:22" ht="11.25" customHeight="1" x14ac:dyDescent="0.2">
      <c r="A56" s="562" t="s">
        <v>136</v>
      </c>
      <c r="B56" s="563"/>
      <c r="C56" s="563"/>
      <c r="D56" s="563"/>
      <c r="E56" s="563"/>
      <c r="F56" s="563"/>
      <c r="G56" s="564"/>
      <c r="H56" s="111">
        <v>230</v>
      </c>
      <c r="I56" s="432">
        <f>SUM(J56:V56)</f>
        <v>0</v>
      </c>
      <c r="J56" s="432">
        <f>SUM(J26+J48+J53)</f>
        <v>0</v>
      </c>
      <c r="K56" s="432">
        <f t="shared" ref="K56:V56" si="4">SUM(K26+K48+K53)</f>
        <v>0</v>
      </c>
      <c r="L56" s="432">
        <f t="shared" si="4"/>
        <v>0</v>
      </c>
      <c r="M56" s="432">
        <f t="shared" si="4"/>
        <v>0</v>
      </c>
      <c r="N56" s="432">
        <f t="shared" si="4"/>
        <v>0</v>
      </c>
      <c r="O56" s="432">
        <f t="shared" si="4"/>
        <v>0</v>
      </c>
      <c r="P56" s="432">
        <f t="shared" si="4"/>
        <v>0</v>
      </c>
      <c r="Q56" s="432">
        <f t="shared" si="4"/>
        <v>0</v>
      </c>
      <c r="R56" s="432">
        <f t="shared" si="4"/>
        <v>0</v>
      </c>
      <c r="S56" s="432">
        <f t="shared" si="4"/>
        <v>0</v>
      </c>
      <c r="T56" s="432">
        <f t="shared" si="4"/>
        <v>0</v>
      </c>
      <c r="U56" s="432">
        <f t="shared" si="4"/>
        <v>0</v>
      </c>
      <c r="V56" s="432">
        <f t="shared" si="4"/>
        <v>0</v>
      </c>
    </row>
    <row r="57" spans="1:22" ht="3" customHeight="1" x14ac:dyDescent="0.2">
      <c r="A57" s="548"/>
      <c r="B57" s="549"/>
      <c r="C57" s="549"/>
      <c r="D57" s="549"/>
      <c r="E57" s="549"/>
      <c r="F57" s="549"/>
      <c r="G57" s="550"/>
      <c r="H57" s="119"/>
      <c r="I57" s="28"/>
      <c r="J57" s="28"/>
      <c r="K57" s="28"/>
      <c r="L57" s="106"/>
      <c r="M57" s="28"/>
      <c r="N57" s="106"/>
      <c r="O57" s="28"/>
      <c r="P57" s="28"/>
      <c r="Q57" s="29"/>
      <c r="R57" s="29"/>
      <c r="S57" s="29"/>
      <c r="T57" s="29"/>
      <c r="U57" s="52"/>
      <c r="V57" s="52"/>
    </row>
    <row r="58" spans="1:22" ht="11.25" customHeight="1" x14ac:dyDescent="0.2">
      <c r="A58" s="293"/>
      <c r="B58" s="293"/>
      <c r="C58" s="293"/>
      <c r="D58" s="263"/>
      <c r="E58" s="263"/>
      <c r="F58" s="294"/>
      <c r="G58" s="34"/>
      <c r="I58" s="36"/>
      <c r="J58" s="61"/>
      <c r="K58" s="36"/>
      <c r="L58" s="61"/>
      <c r="M58" s="36"/>
      <c r="N58" s="36"/>
      <c r="O58" s="36"/>
      <c r="P58" s="36"/>
    </row>
    <row r="59" spans="1:22" ht="11.25" customHeight="1" x14ac:dyDescent="0.2">
      <c r="A59" s="272"/>
      <c r="B59" s="272"/>
      <c r="C59" s="272"/>
      <c r="D59" s="272"/>
      <c r="E59" s="272"/>
      <c r="F59" s="445"/>
      <c r="G59" s="34"/>
      <c r="H59" s="444"/>
      <c r="I59" s="269"/>
      <c r="J59" s="269"/>
      <c r="K59" s="269"/>
      <c r="L59" s="269"/>
      <c r="M59" s="269"/>
      <c r="N59" s="269"/>
      <c r="O59" s="269"/>
      <c r="P59" s="269"/>
    </row>
    <row r="60" spans="1:22" ht="11.25" customHeight="1" x14ac:dyDescent="0.2">
      <c r="A60" s="274"/>
      <c r="B60" s="274"/>
      <c r="C60" s="274"/>
      <c r="D60" s="272"/>
      <c r="E60" s="272"/>
      <c r="F60" s="445"/>
      <c r="G60" s="34"/>
      <c r="H60" s="444"/>
      <c r="I60" s="265"/>
      <c r="J60" s="265"/>
      <c r="K60" s="265"/>
      <c r="L60" s="265"/>
      <c r="M60" s="265"/>
      <c r="N60" s="265"/>
      <c r="O60" s="265"/>
      <c r="P60" s="61"/>
    </row>
  </sheetData>
  <mergeCells count="17">
    <mergeCell ref="A52:G52"/>
    <mergeCell ref="A53:G53"/>
    <mergeCell ref="A56:G56"/>
    <mergeCell ref="A57:G57"/>
    <mergeCell ref="A46:E46"/>
    <mergeCell ref="A48:C48"/>
    <mergeCell ref="D48:G48"/>
    <mergeCell ref="A49:G49"/>
    <mergeCell ref="B50:G50"/>
    <mergeCell ref="B51:G51"/>
    <mergeCell ref="I12:V12"/>
    <mergeCell ref="A15:G15"/>
    <mergeCell ref="A10:G10"/>
    <mergeCell ref="A11:G11"/>
    <mergeCell ref="A12:G12"/>
    <mergeCell ref="A13:G13"/>
    <mergeCell ref="A14:G14"/>
  </mergeCells>
  <pageMargins left="0.47244094488188981" right="0.47244094488188981" top="0.23622047244094491" bottom="0.47244094488188981" header="0" footer="0.31496062992125984"/>
  <pageSetup paperSize="9" scale="96" orientation="landscape" r:id="rId1"/>
  <headerFooter alignWithMargins="0">
    <oddFooter>&amp;C&amp;7Form.  23 &amp;R&amp;7&amp;P von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
    <tabColor theme="6" tint="0.39997558519241921"/>
  </sheetPr>
  <dimension ref="A1:AA144"/>
  <sheetViews>
    <sheetView showGridLines="0" showZeros="0" zoomScaleNormal="100" zoomScaleSheetLayoutView="100" workbookViewId="0">
      <selection activeCell="I15" sqref="I15"/>
    </sheetView>
  </sheetViews>
  <sheetFormatPr baseColWidth="10" defaultColWidth="11.42578125" defaultRowHeight="11.25" customHeight="1" x14ac:dyDescent="0.2"/>
  <cols>
    <col min="1" max="1" width="2.85546875" style="1" customWidth="1"/>
    <col min="2" max="2" width="2.28515625" style="1" customWidth="1"/>
    <col min="3" max="3" width="7.7109375" style="1" customWidth="1"/>
    <col min="4" max="5" width="3.7109375" style="1" customWidth="1"/>
    <col min="6" max="6" width="8.7109375" style="2" customWidth="1"/>
    <col min="7" max="7" width="20.140625" style="8" customWidth="1"/>
    <col min="8" max="8" width="3.7109375" style="8" customWidth="1"/>
    <col min="9" max="10" width="8.85546875" style="1" customWidth="1"/>
    <col min="11" max="12" width="8.85546875" customWidth="1"/>
    <col min="13" max="19" width="8.85546875" style="1" customWidth="1"/>
    <col min="20" max="20" width="8.85546875" customWidth="1"/>
    <col min="21" max="22" width="7.7109375" customWidth="1"/>
    <col min="23" max="24" width="9.42578125" customWidth="1"/>
    <col min="25" max="27" width="10.85546875"/>
    <col min="28" max="16384" width="11.42578125" style="1"/>
  </cols>
  <sheetData>
    <row r="1" spans="1:27" customFormat="1" ht="12.75" x14ac:dyDescent="0.2"/>
    <row r="2" spans="1:27" customFormat="1" ht="12.75" x14ac:dyDescent="0.2"/>
    <row r="3" spans="1:27" customFormat="1" ht="12.75" x14ac:dyDescent="0.2"/>
    <row r="4" spans="1:27" customFormat="1" ht="12.75" x14ac:dyDescent="0.2"/>
    <row r="5" spans="1:27" ht="8.1" customHeight="1" x14ac:dyDescent="0.2">
      <c r="G5" s="3"/>
      <c r="H5" s="4"/>
      <c r="I5" s="5"/>
      <c r="J5" s="5"/>
      <c r="R5" s="5"/>
      <c r="S5" s="5"/>
    </row>
    <row r="6" spans="1:27" ht="11.25" customHeight="1" x14ac:dyDescent="0.2">
      <c r="A6" s="515" t="s">
        <v>218</v>
      </c>
      <c r="E6" s="5"/>
      <c r="G6" s="3"/>
      <c r="H6" s="4"/>
      <c r="I6" s="5"/>
      <c r="J6" s="6"/>
      <c r="K6" s="5"/>
      <c r="L6" s="6"/>
      <c r="M6" s="6"/>
      <c r="N6" s="5"/>
      <c r="O6" s="39"/>
      <c r="P6" s="5"/>
      <c r="Q6" s="5"/>
      <c r="R6" s="5"/>
      <c r="S6" s="5"/>
      <c r="T6" s="1"/>
      <c r="U6" s="1"/>
      <c r="V6" s="1"/>
      <c r="W6" s="1"/>
      <c r="X6" s="1"/>
      <c r="Y6" s="1"/>
      <c r="Z6" s="1"/>
      <c r="AA6" s="1"/>
    </row>
    <row r="7" spans="1:27" ht="3" customHeight="1" x14ac:dyDescent="0.2">
      <c r="G7" s="3"/>
      <c r="H7" s="4"/>
      <c r="I7" s="5"/>
      <c r="J7" s="5"/>
      <c r="R7" s="5"/>
      <c r="S7" s="5"/>
    </row>
    <row r="8" spans="1:27" ht="3" customHeight="1" x14ac:dyDescent="0.2">
      <c r="G8" s="3"/>
      <c r="H8" s="4"/>
      <c r="I8" s="5"/>
      <c r="J8" s="5"/>
      <c r="R8" s="5"/>
      <c r="S8" s="5"/>
    </row>
    <row r="9" spans="1:27" ht="11.25" customHeight="1" x14ac:dyDescent="0.2">
      <c r="G9" s="3"/>
      <c r="H9" s="4"/>
      <c r="I9" s="5"/>
      <c r="J9" s="5"/>
      <c r="R9" s="5"/>
      <c r="S9" s="5"/>
    </row>
    <row r="10" spans="1:27" ht="12.75" customHeight="1" x14ac:dyDescent="0.25">
      <c r="A10" s="605">
        <f>'kernobstsaft 20 (OHNE LA)'!$A$9</f>
        <v>0</v>
      </c>
      <c r="B10" s="606"/>
      <c r="C10" s="606"/>
      <c r="D10" s="606"/>
      <c r="E10" s="606"/>
      <c r="F10" s="606"/>
      <c r="G10" s="607"/>
      <c r="H10" s="4"/>
      <c r="I10" s="7" t="s">
        <v>231</v>
      </c>
      <c r="J10" s="7"/>
      <c r="R10" s="5"/>
      <c r="S10" s="5"/>
    </row>
    <row r="11" spans="1:27" ht="11.25" customHeight="1" x14ac:dyDescent="0.2">
      <c r="A11" s="608">
        <f>'kernobstsaft 20 (OHNE LA)'!$A$10</f>
        <v>0</v>
      </c>
      <c r="B11" s="609"/>
      <c r="C11" s="609"/>
      <c r="D11" s="609"/>
      <c r="E11" s="609"/>
      <c r="F11" s="609"/>
      <c r="G11" s="610"/>
      <c r="H11" s="4"/>
      <c r="I11" s="5"/>
      <c r="J11" s="5"/>
      <c r="R11" s="5"/>
      <c r="S11" s="5"/>
    </row>
    <row r="12" spans="1:27" ht="11.25" customHeight="1" x14ac:dyDescent="0.2">
      <c r="A12" s="608">
        <f>'kernobstsaft 20 (OHNE LA)'!$A$11</f>
        <v>0</v>
      </c>
      <c r="B12" s="609"/>
      <c r="C12" s="609"/>
      <c r="D12" s="609"/>
      <c r="E12" s="609"/>
      <c r="F12" s="609"/>
      <c r="G12" s="610"/>
      <c r="I12" s="9" t="s">
        <v>0</v>
      </c>
      <c r="J12" s="9"/>
    </row>
    <row r="13" spans="1:27" ht="11.25" customHeight="1" x14ac:dyDescent="0.2">
      <c r="A13" s="608">
        <f>'kernobstsaft 20 (OHNE LA)'!$A$12</f>
        <v>0</v>
      </c>
      <c r="B13" s="609"/>
      <c r="C13" s="609"/>
      <c r="D13" s="609"/>
      <c r="E13" s="609"/>
      <c r="F13" s="609"/>
      <c r="G13" s="610"/>
    </row>
    <row r="14" spans="1:27" ht="11.25" customHeight="1" x14ac:dyDescent="0.2">
      <c r="A14" s="608">
        <f>'kernobstsaft 20 (OHNE LA)'!$A$13</f>
        <v>0</v>
      </c>
      <c r="B14" s="609"/>
      <c r="C14" s="609"/>
      <c r="D14" s="609"/>
      <c r="E14" s="609"/>
      <c r="F14" s="609"/>
      <c r="G14" s="610"/>
      <c r="L14" s="360"/>
    </row>
    <row r="15" spans="1:27" ht="11.25" customHeight="1" x14ac:dyDescent="0.2">
      <c r="A15" s="565" t="s">
        <v>106</v>
      </c>
      <c r="B15" s="566"/>
      <c r="C15" s="566"/>
      <c r="D15" s="566"/>
      <c r="E15" s="566"/>
      <c r="F15" s="566"/>
      <c r="G15" s="567"/>
      <c r="I15" s="541">
        <v>2024</v>
      </c>
      <c r="J15" s="10"/>
      <c r="L15" s="10"/>
    </row>
    <row r="16" spans="1:27" ht="3" customHeight="1" x14ac:dyDescent="0.2">
      <c r="R16" s="281"/>
    </row>
    <row r="17" spans="1:27" ht="11.25" customHeight="1" x14ac:dyDescent="0.2">
      <c r="A17" s="126" t="s">
        <v>1</v>
      </c>
      <c r="B17" s="129"/>
      <c r="C17" s="129"/>
      <c r="D17" s="129"/>
      <c r="E17" s="129"/>
      <c r="F17" s="304"/>
      <c r="G17" s="131"/>
      <c r="H17" s="132"/>
      <c r="I17" s="637" t="s">
        <v>86</v>
      </c>
      <c r="J17" s="639"/>
      <c r="K17" s="639"/>
      <c r="L17" s="638"/>
      <c r="M17" s="637" t="s">
        <v>87</v>
      </c>
      <c r="N17" s="639"/>
      <c r="O17" s="639"/>
      <c r="P17" s="638"/>
      <c r="Q17" s="637" t="s">
        <v>88</v>
      </c>
      <c r="R17" s="639"/>
      <c r="S17" s="639"/>
      <c r="T17" s="638"/>
    </row>
    <row r="18" spans="1:27" ht="11.25" customHeight="1" x14ac:dyDescent="0.2">
      <c r="A18" s="40"/>
      <c r="B18" s="11"/>
      <c r="C18" s="11"/>
      <c r="D18" s="11"/>
      <c r="E18" s="11"/>
      <c r="F18" s="12"/>
      <c r="G18" s="141"/>
      <c r="H18" s="14"/>
      <c r="I18" s="167" t="s">
        <v>58</v>
      </c>
      <c r="J18" s="145"/>
      <c r="K18" s="167" t="s">
        <v>59</v>
      </c>
      <c r="L18" s="421"/>
      <c r="M18" s="167" t="s">
        <v>58</v>
      </c>
      <c r="N18" s="145"/>
      <c r="O18" s="167" t="s">
        <v>59</v>
      </c>
      <c r="P18" s="145"/>
      <c r="Q18" s="167" t="s">
        <v>58</v>
      </c>
      <c r="R18" s="145"/>
      <c r="S18" s="167" t="s">
        <v>59</v>
      </c>
      <c r="T18" s="161"/>
    </row>
    <row r="19" spans="1:27" ht="11.25" customHeight="1" x14ac:dyDescent="0.2">
      <c r="A19" s="162"/>
      <c r="B19" s="163"/>
      <c r="C19" s="163"/>
      <c r="D19" s="163"/>
      <c r="E19" s="163"/>
      <c r="F19" s="164"/>
      <c r="G19" s="165"/>
      <c r="H19" s="166"/>
      <c r="I19" s="167" t="s">
        <v>89</v>
      </c>
      <c r="J19" s="167"/>
      <c r="K19" s="422"/>
      <c r="L19" s="422"/>
      <c r="M19" s="149"/>
      <c r="N19" s="149"/>
      <c r="O19" s="149"/>
      <c r="P19" s="149"/>
      <c r="Q19" s="149"/>
      <c r="R19" s="149"/>
      <c r="S19" s="159"/>
      <c r="T19" s="421"/>
    </row>
    <row r="20" spans="1:27" s="32" customFormat="1" ht="11.25" customHeight="1" x14ac:dyDescent="0.2">
      <c r="A20" s="545" t="s">
        <v>187</v>
      </c>
      <c r="B20" s="11"/>
      <c r="C20" s="11"/>
      <c r="D20" s="11"/>
      <c r="E20" s="11"/>
      <c r="F20" s="12"/>
      <c r="G20" s="401"/>
      <c r="H20" s="101"/>
      <c r="I20" s="419">
        <v>1</v>
      </c>
      <c r="J20" s="418"/>
      <c r="K20" s="419">
        <v>2</v>
      </c>
      <c r="L20" s="418"/>
      <c r="M20" s="419">
        <v>3</v>
      </c>
      <c r="N20" s="418"/>
      <c r="O20" s="419">
        <v>4</v>
      </c>
      <c r="P20" s="418"/>
      <c r="Q20" s="419">
        <v>5</v>
      </c>
      <c r="R20" s="418"/>
      <c r="S20" s="419">
        <v>6</v>
      </c>
      <c r="T20" s="418"/>
      <c r="U20"/>
      <c r="V20"/>
      <c r="W20"/>
      <c r="X20"/>
      <c r="Y20"/>
      <c r="Z20"/>
      <c r="AA20"/>
    </row>
    <row r="21" spans="1:27" ht="3" customHeight="1" x14ac:dyDescent="0.2">
      <c r="A21" s="546"/>
      <c r="B21" s="11"/>
      <c r="C21" s="11"/>
      <c r="D21" s="11"/>
      <c r="E21" s="11"/>
      <c r="F21" s="12"/>
      <c r="G21" s="13"/>
      <c r="H21" s="14"/>
      <c r="I21" s="16"/>
      <c r="J21" s="15"/>
      <c r="K21" s="61"/>
      <c r="L21" s="61"/>
      <c r="M21" s="18"/>
      <c r="N21" s="17"/>
      <c r="O21" s="61"/>
      <c r="P21" s="17"/>
      <c r="Q21" s="61"/>
      <c r="R21" s="17"/>
      <c r="S21" s="61"/>
      <c r="T21" s="17"/>
    </row>
    <row r="22" spans="1:27" ht="11.25" customHeight="1" x14ac:dyDescent="0.2">
      <c r="A22" s="546"/>
      <c r="B22" s="11" t="s">
        <v>4</v>
      </c>
      <c r="C22" s="32"/>
      <c r="D22" s="11"/>
      <c r="E22" s="11"/>
      <c r="F22" s="12"/>
      <c r="G22" s="13"/>
      <c r="H22" s="14">
        <v>300</v>
      </c>
      <c r="I22" s="318"/>
      <c r="J22" s="62"/>
      <c r="K22" s="319"/>
      <c r="L22" s="79"/>
      <c r="M22" s="318"/>
      <c r="N22" s="62"/>
      <c r="O22" s="320"/>
      <c r="P22" s="62"/>
      <c r="Q22" s="320"/>
      <c r="R22" s="62"/>
      <c r="S22" s="320"/>
      <c r="T22" s="71"/>
    </row>
    <row r="23" spans="1:27" ht="3" customHeight="1" x14ac:dyDescent="0.2">
      <c r="A23" s="546"/>
      <c r="B23" s="11"/>
      <c r="C23" s="32"/>
      <c r="D23" s="11"/>
      <c r="E23" s="11"/>
      <c r="F23" s="12"/>
      <c r="G23" s="110"/>
      <c r="H23" s="111"/>
      <c r="I23" s="64"/>
      <c r="J23" s="65"/>
      <c r="K23" s="66"/>
      <c r="L23" s="66"/>
      <c r="M23" s="67"/>
      <c r="N23" s="68"/>
      <c r="O23" s="69"/>
      <c r="P23" s="68"/>
      <c r="Q23" s="69"/>
      <c r="R23" s="68"/>
      <c r="S23" s="69"/>
      <c r="T23" s="70"/>
    </row>
    <row r="24" spans="1:27" ht="11.25" customHeight="1" x14ac:dyDescent="0.2">
      <c r="A24" s="546"/>
      <c r="B24" s="11" t="s">
        <v>90</v>
      </c>
      <c r="C24" s="32"/>
      <c r="D24" s="11"/>
      <c r="E24" s="11"/>
      <c r="F24" s="12"/>
      <c r="G24" s="110"/>
      <c r="H24" s="111">
        <v>301</v>
      </c>
      <c r="I24" s="321"/>
      <c r="J24" s="63"/>
      <c r="K24" s="319"/>
      <c r="L24" s="79"/>
      <c r="M24" s="322"/>
      <c r="N24" s="68"/>
      <c r="O24" s="320"/>
      <c r="P24" s="62"/>
      <c r="Q24" s="78"/>
      <c r="R24" s="68"/>
      <c r="S24" s="69"/>
      <c r="T24" s="71"/>
    </row>
    <row r="25" spans="1:27" ht="11.25" customHeight="1" x14ac:dyDescent="0.2">
      <c r="A25" s="546"/>
      <c r="B25" s="11" t="s">
        <v>197</v>
      </c>
      <c r="C25" s="11"/>
      <c r="D25" s="186"/>
      <c r="E25" s="186"/>
      <c r="F25" s="12"/>
      <c r="G25" s="110"/>
      <c r="H25" s="111">
        <v>303</v>
      </c>
      <c r="I25" s="433">
        <f>SUM(O102)</f>
        <v>0</v>
      </c>
      <c r="J25" s="63"/>
      <c r="K25" s="433"/>
      <c r="L25" s="79"/>
      <c r="M25" s="433">
        <f>SUM(Q102)</f>
        <v>0</v>
      </c>
      <c r="N25" s="68"/>
      <c r="O25" s="433">
        <f>SUM(R102)</f>
        <v>0</v>
      </c>
      <c r="P25" s="62"/>
      <c r="Q25" s="433">
        <f>SUM(S102)</f>
        <v>0</v>
      </c>
      <c r="R25" s="68"/>
      <c r="S25" s="433">
        <f>SUM(T102)</f>
        <v>0</v>
      </c>
      <c r="T25" s="71"/>
    </row>
    <row r="26" spans="1:27" ht="3" customHeight="1" x14ac:dyDescent="0.2">
      <c r="A26" s="546"/>
      <c r="B26" s="11"/>
      <c r="C26" s="11"/>
      <c r="D26" s="186"/>
      <c r="E26" s="186"/>
      <c r="F26" s="12"/>
      <c r="G26" s="110"/>
      <c r="H26" s="111"/>
      <c r="I26" s="72"/>
      <c r="J26" s="63"/>
      <c r="K26" s="73"/>
      <c r="L26" s="79"/>
      <c r="M26" s="72"/>
      <c r="N26" s="68"/>
      <c r="O26" s="72"/>
      <c r="P26" s="62"/>
      <c r="Q26" s="72"/>
      <c r="R26" s="68"/>
      <c r="S26" s="73"/>
      <c r="T26" s="71"/>
    </row>
    <row r="27" spans="1:27" ht="3" customHeight="1" x14ac:dyDescent="0.2">
      <c r="A27" s="546"/>
      <c r="B27" s="107"/>
      <c r="C27" s="11"/>
      <c r="D27" s="186"/>
      <c r="E27" s="186"/>
      <c r="F27" s="12"/>
      <c r="G27" s="306" t="s">
        <v>35</v>
      </c>
      <c r="H27" s="111">
        <v>304</v>
      </c>
      <c r="I27" s="74" t="s">
        <v>91</v>
      </c>
      <c r="J27" s="75">
        <f>SUM(I22+I24+I25)</f>
        <v>0</v>
      </c>
      <c r="K27" s="76" t="s">
        <v>91</v>
      </c>
      <c r="L27" s="75">
        <f>SUM(K22+K24+K25)</f>
        <v>0</v>
      </c>
      <c r="M27" s="74" t="s">
        <v>91</v>
      </c>
      <c r="N27" s="75">
        <f>SUM(M22+M24+M25)</f>
        <v>0</v>
      </c>
      <c r="O27" s="74" t="s">
        <v>91</v>
      </c>
      <c r="P27" s="75">
        <f>SUM(O22+O24+O25)</f>
        <v>0</v>
      </c>
      <c r="Q27" s="74" t="s">
        <v>91</v>
      </c>
      <c r="R27" s="75">
        <f>SUM(Q22+Q24+Q25)</f>
        <v>0</v>
      </c>
      <c r="S27" s="76" t="s">
        <v>91</v>
      </c>
      <c r="T27" s="75">
        <f>SUM(S22+S24+S25)</f>
        <v>0</v>
      </c>
    </row>
    <row r="28" spans="1:27" ht="11.25" customHeight="1" x14ac:dyDescent="0.2">
      <c r="A28" s="546"/>
      <c r="B28" s="107"/>
      <c r="C28" s="11"/>
      <c r="D28" s="186"/>
      <c r="E28" s="186"/>
      <c r="F28" s="12"/>
      <c r="G28" s="306" t="s">
        <v>35</v>
      </c>
      <c r="H28" s="111">
        <v>304</v>
      </c>
      <c r="I28" s="303" t="s">
        <v>166</v>
      </c>
      <c r="J28" s="434">
        <f>SUM(I22,I24:I25)</f>
        <v>0</v>
      </c>
      <c r="K28" s="303" t="s">
        <v>166</v>
      </c>
      <c r="L28" s="434">
        <f>SUM(K22,K24:K25)</f>
        <v>0</v>
      </c>
      <c r="M28" s="303" t="s">
        <v>166</v>
      </c>
      <c r="N28" s="434">
        <f>SUM(M22,M24:M25)</f>
        <v>0</v>
      </c>
      <c r="O28" s="303" t="s">
        <v>166</v>
      </c>
      <c r="P28" s="434">
        <f>SUM(O22,O24:O25)</f>
        <v>0</v>
      </c>
      <c r="Q28" s="303" t="s">
        <v>166</v>
      </c>
      <c r="R28" s="434">
        <f>SUM(Q22,Q24:Q25)</f>
        <v>0</v>
      </c>
      <c r="S28" s="303" t="s">
        <v>166</v>
      </c>
      <c r="T28" s="434">
        <f>SUM(S22,S24:S25)</f>
        <v>0</v>
      </c>
    </row>
    <row r="29" spans="1:27" ht="11.25" customHeight="1" x14ac:dyDescent="0.2">
      <c r="A29" s="546"/>
      <c r="B29" s="11" t="s">
        <v>92</v>
      </c>
      <c r="C29" s="11"/>
      <c r="D29" s="186"/>
      <c r="E29" s="186"/>
      <c r="F29" s="12"/>
      <c r="G29" s="110"/>
      <c r="H29" s="111">
        <v>305</v>
      </c>
      <c r="I29" s="77"/>
      <c r="J29" s="323"/>
      <c r="K29" s="79"/>
      <c r="L29" s="319"/>
      <c r="M29" s="67"/>
      <c r="N29" s="324"/>
      <c r="O29" s="78"/>
      <c r="P29" s="324"/>
      <c r="Q29" s="78"/>
      <c r="R29" s="324"/>
      <c r="S29" s="69"/>
      <c r="T29" s="325">
        <v>0</v>
      </c>
    </row>
    <row r="30" spans="1:27" ht="3" customHeight="1" x14ac:dyDescent="0.2">
      <c r="A30" s="546"/>
      <c r="B30" s="11"/>
      <c r="C30" s="11"/>
      <c r="D30" s="186"/>
      <c r="E30" s="186"/>
      <c r="F30" s="12"/>
      <c r="G30" s="110"/>
      <c r="H30" s="111"/>
      <c r="I30" s="77"/>
      <c r="J30" s="326"/>
      <c r="K30" s="79"/>
      <c r="L30" s="98"/>
      <c r="M30" s="67"/>
      <c r="N30" s="327"/>
      <c r="O30" s="78"/>
      <c r="P30" s="327"/>
      <c r="Q30" s="78"/>
      <c r="R30" s="327"/>
      <c r="S30" s="69"/>
      <c r="T30" s="98"/>
    </row>
    <row r="31" spans="1:27" ht="3" customHeight="1" x14ac:dyDescent="0.2">
      <c r="A31" s="546"/>
      <c r="B31" s="11"/>
      <c r="C31" s="11"/>
      <c r="D31" s="186"/>
      <c r="E31" s="186"/>
      <c r="F31" s="12"/>
      <c r="G31" s="110"/>
      <c r="H31" s="111"/>
      <c r="I31" s="77"/>
      <c r="J31" s="63"/>
      <c r="K31" s="79"/>
      <c r="L31" s="79"/>
      <c r="M31" s="67"/>
      <c r="N31" s="68"/>
      <c r="O31" s="78"/>
      <c r="P31" s="62"/>
      <c r="Q31" s="78"/>
      <c r="R31" s="68"/>
      <c r="S31" s="69"/>
      <c r="T31" s="71"/>
    </row>
    <row r="32" spans="1:27" ht="11.25" customHeight="1" x14ac:dyDescent="0.2">
      <c r="A32" s="546"/>
      <c r="B32" s="11"/>
      <c r="C32" s="11"/>
      <c r="D32" s="11"/>
      <c r="E32" s="11"/>
      <c r="F32" s="12"/>
      <c r="G32" s="306" t="s">
        <v>93</v>
      </c>
      <c r="H32" s="111">
        <v>306</v>
      </c>
      <c r="I32" s="77"/>
      <c r="J32" s="434">
        <f>SUM(J27+J29)</f>
        <v>0</v>
      </c>
      <c r="K32" s="79"/>
      <c r="L32" s="434">
        <f>SUM(L27+L29)</f>
        <v>0</v>
      </c>
      <c r="M32" s="91"/>
      <c r="N32" s="434">
        <f>SUM(N27+N29)</f>
        <v>0</v>
      </c>
      <c r="O32" s="78"/>
      <c r="P32" s="434">
        <f>SUM(P27+P29)</f>
        <v>0</v>
      </c>
      <c r="Q32" s="78"/>
      <c r="R32" s="434">
        <f>SUM(R27+R29)</f>
        <v>0</v>
      </c>
      <c r="S32" s="78"/>
      <c r="T32" s="434">
        <f>SUM(T27+T29)</f>
        <v>0</v>
      </c>
    </row>
    <row r="33" spans="1:20" ht="3" customHeight="1" x14ac:dyDescent="0.2">
      <c r="A33" s="547"/>
      <c r="B33" s="208"/>
      <c r="C33" s="163"/>
      <c r="D33" s="163"/>
      <c r="E33" s="163"/>
      <c r="F33" s="164"/>
      <c r="G33" s="307"/>
      <c r="H33" s="111"/>
      <c r="I33" s="92"/>
      <c r="J33" s="93"/>
      <c r="K33" s="66"/>
      <c r="L33" s="66"/>
      <c r="M33" s="80"/>
      <c r="N33" s="70"/>
      <c r="O33" s="66"/>
      <c r="P33" s="70"/>
      <c r="Q33" s="66"/>
      <c r="R33" s="70"/>
      <c r="S33" s="66"/>
      <c r="T33" s="70"/>
    </row>
    <row r="34" spans="1:20" ht="3" customHeight="1" x14ac:dyDescent="0.2">
      <c r="A34" s="545" t="s">
        <v>188</v>
      </c>
      <c r="B34" s="107"/>
      <c r="C34" s="11"/>
      <c r="D34" s="11"/>
      <c r="E34" s="11"/>
      <c r="F34" s="12"/>
      <c r="G34" s="306"/>
      <c r="H34" s="111"/>
      <c r="I34" s="92"/>
      <c r="J34" s="93"/>
      <c r="K34" s="66"/>
      <c r="L34" s="66"/>
      <c r="M34" s="80"/>
      <c r="N34" s="70"/>
      <c r="O34" s="66"/>
      <c r="P34" s="70"/>
      <c r="Q34" s="66"/>
      <c r="R34" s="70"/>
      <c r="S34" s="66"/>
      <c r="T34" s="70"/>
    </row>
    <row r="35" spans="1:20" ht="11.25" customHeight="1" x14ac:dyDescent="0.2">
      <c r="A35" s="546"/>
      <c r="B35" s="11" t="s">
        <v>7</v>
      </c>
      <c r="C35" s="11"/>
      <c r="D35" s="11"/>
      <c r="E35" s="186"/>
      <c r="F35" s="12"/>
      <c r="G35" s="110"/>
      <c r="H35" s="111"/>
      <c r="I35" s="77"/>
      <c r="J35" s="63"/>
      <c r="K35" s="66"/>
      <c r="L35" s="66"/>
      <c r="M35" s="94"/>
      <c r="N35" s="71"/>
      <c r="O35" s="66"/>
      <c r="P35" s="70"/>
      <c r="Q35" s="66"/>
      <c r="R35" s="71"/>
      <c r="S35" s="79"/>
      <c r="T35" s="70"/>
    </row>
    <row r="36" spans="1:20" ht="11.25" customHeight="1" x14ac:dyDescent="0.2">
      <c r="A36" s="546"/>
      <c r="B36" s="37" t="s">
        <v>6</v>
      </c>
      <c r="C36" s="31" t="s">
        <v>190</v>
      </c>
      <c r="D36" s="32"/>
      <c r="E36" s="32"/>
      <c r="F36" s="170"/>
      <c r="G36" s="110"/>
      <c r="H36" s="111">
        <v>308</v>
      </c>
      <c r="I36" s="433"/>
      <c r="J36" s="63"/>
      <c r="K36" s="433"/>
      <c r="L36" s="66"/>
      <c r="M36" s="433"/>
      <c r="N36" s="71"/>
      <c r="O36" s="433"/>
      <c r="P36" s="70"/>
      <c r="Q36" s="388"/>
      <c r="R36" s="71"/>
      <c r="S36" s="388"/>
      <c r="T36" s="70"/>
    </row>
    <row r="37" spans="1:20" ht="11.25" customHeight="1" x14ac:dyDescent="0.2">
      <c r="A37" s="546"/>
      <c r="B37" s="107" t="s">
        <v>8</v>
      </c>
      <c r="C37" s="31" t="s">
        <v>191</v>
      </c>
      <c r="D37" s="32"/>
      <c r="E37" s="32"/>
      <c r="F37" s="170"/>
      <c r="G37" s="110"/>
      <c r="H37" s="112">
        <v>309</v>
      </c>
      <c r="I37" s="433"/>
      <c r="J37" s="63"/>
      <c r="K37" s="433"/>
      <c r="L37" s="66"/>
      <c r="M37" s="433"/>
      <c r="N37" s="71"/>
      <c r="O37" s="433"/>
      <c r="P37" s="70"/>
      <c r="Q37" s="388"/>
      <c r="R37" s="71"/>
      <c r="S37" s="388"/>
      <c r="T37" s="70"/>
    </row>
    <row r="38" spans="1:20" ht="11.25" customHeight="1" x14ac:dyDescent="0.2">
      <c r="A38" s="546"/>
      <c r="B38" s="139" t="s">
        <v>94</v>
      </c>
      <c r="C38" s="32"/>
      <c r="D38" s="11"/>
      <c r="E38" s="11"/>
      <c r="F38" s="12"/>
      <c r="G38" s="110"/>
      <c r="H38" s="111"/>
      <c r="I38" s="77"/>
      <c r="J38" s="63"/>
      <c r="K38" s="79"/>
      <c r="L38" s="66"/>
      <c r="M38" s="94"/>
      <c r="N38" s="71"/>
      <c r="O38" s="79"/>
      <c r="P38" s="70"/>
      <c r="Q38" s="79"/>
      <c r="R38" s="71"/>
      <c r="S38" s="79"/>
      <c r="T38" s="70"/>
    </row>
    <row r="39" spans="1:20" ht="11.25" customHeight="1" x14ac:dyDescent="0.2">
      <c r="A39" s="546"/>
      <c r="B39" s="37" t="s">
        <v>6</v>
      </c>
      <c r="C39" s="139" t="s">
        <v>194</v>
      </c>
      <c r="D39" s="41"/>
      <c r="E39" s="41"/>
      <c r="F39" s="170"/>
      <c r="G39" s="110"/>
      <c r="H39" s="112">
        <v>311</v>
      </c>
      <c r="I39" s="435"/>
      <c r="J39" s="71"/>
      <c r="K39" s="435"/>
      <c r="L39" s="66"/>
      <c r="M39" s="435"/>
      <c r="N39" s="71"/>
      <c r="O39" s="435"/>
      <c r="P39" s="71"/>
      <c r="Q39" s="435"/>
      <c r="R39" s="71"/>
      <c r="S39" s="435"/>
      <c r="T39" s="70"/>
    </row>
    <row r="40" spans="1:20" ht="11.25" customHeight="1" x14ac:dyDescent="0.2">
      <c r="A40" s="546"/>
      <c r="B40" s="107" t="s">
        <v>8</v>
      </c>
      <c r="C40" s="139" t="s">
        <v>195</v>
      </c>
      <c r="D40" s="11"/>
      <c r="E40" s="186"/>
      <c r="F40" s="12"/>
      <c r="G40" s="110"/>
      <c r="H40" s="112">
        <v>312</v>
      </c>
      <c r="I40" s="433"/>
      <c r="J40" s="63"/>
      <c r="K40" s="433"/>
      <c r="L40" s="66"/>
      <c r="M40" s="433"/>
      <c r="N40" s="71"/>
      <c r="O40" s="433"/>
      <c r="P40" s="70"/>
      <c r="Q40" s="433"/>
      <c r="R40" s="71"/>
      <c r="S40" s="433"/>
      <c r="T40" s="70"/>
    </row>
    <row r="41" spans="1:20" ht="11.25" customHeight="1" x14ac:dyDescent="0.2">
      <c r="A41" s="546"/>
      <c r="B41" s="107" t="s">
        <v>8</v>
      </c>
      <c r="C41" s="11" t="s">
        <v>95</v>
      </c>
      <c r="D41" s="11"/>
      <c r="E41" s="11"/>
      <c r="F41" s="12"/>
      <c r="G41" s="110"/>
      <c r="H41" s="111">
        <v>313</v>
      </c>
      <c r="I41" s="321"/>
      <c r="J41" s="63"/>
      <c r="K41" s="321"/>
      <c r="L41" s="66"/>
      <c r="M41" s="321"/>
      <c r="N41" s="71"/>
      <c r="O41" s="321"/>
      <c r="P41" s="70"/>
      <c r="Q41" s="321"/>
      <c r="R41" s="71"/>
      <c r="S41" s="321"/>
      <c r="T41" s="70"/>
    </row>
    <row r="42" spans="1:20" ht="11.25" customHeight="1" x14ac:dyDescent="0.2">
      <c r="A42" s="546"/>
      <c r="B42" s="107" t="s">
        <v>8</v>
      </c>
      <c r="C42" s="11" t="s">
        <v>96</v>
      </c>
      <c r="D42" s="41"/>
      <c r="E42" s="41"/>
      <c r="F42" s="170"/>
      <c r="G42" s="110"/>
      <c r="H42" s="112">
        <v>314</v>
      </c>
      <c r="I42" s="321"/>
      <c r="J42" s="63"/>
      <c r="K42" s="319"/>
      <c r="L42" s="66"/>
      <c r="M42" s="328"/>
      <c r="N42" s="71"/>
      <c r="O42" s="319"/>
      <c r="P42" s="70"/>
      <c r="Q42" s="319"/>
      <c r="R42" s="71"/>
      <c r="S42" s="319"/>
      <c r="T42" s="70"/>
    </row>
    <row r="43" spans="1:20" ht="11.25" customHeight="1" x14ac:dyDescent="0.2">
      <c r="A43" s="546"/>
      <c r="B43" s="107" t="s">
        <v>8</v>
      </c>
      <c r="C43" s="11" t="s">
        <v>189</v>
      </c>
      <c r="D43" s="41"/>
      <c r="E43" s="41"/>
      <c r="F43" s="170"/>
      <c r="G43" s="110"/>
      <c r="H43" s="112">
        <v>315</v>
      </c>
      <c r="I43" s="433"/>
      <c r="J43" s="63"/>
      <c r="K43" s="433"/>
      <c r="L43" s="66"/>
      <c r="M43" s="433"/>
      <c r="N43" s="71"/>
      <c r="O43" s="433"/>
      <c r="P43" s="70"/>
      <c r="Q43" s="433"/>
      <c r="R43" s="71"/>
      <c r="S43" s="433"/>
      <c r="T43" s="70"/>
    </row>
    <row r="44" spans="1:20" ht="11.25" customHeight="1" x14ac:dyDescent="0.2">
      <c r="A44" s="546"/>
      <c r="B44" s="107" t="s">
        <v>8</v>
      </c>
      <c r="C44" s="11" t="s">
        <v>97</v>
      </c>
      <c r="D44" s="41"/>
      <c r="E44" s="41"/>
      <c r="F44" s="170"/>
      <c r="G44" s="110"/>
      <c r="H44" s="112">
        <v>316</v>
      </c>
      <c r="I44" s="321"/>
      <c r="J44" s="63"/>
      <c r="K44" s="319"/>
      <c r="L44" s="66"/>
      <c r="M44" s="328"/>
      <c r="N44" s="71"/>
      <c r="O44" s="319"/>
      <c r="P44" s="70"/>
      <c r="Q44" s="79"/>
      <c r="R44" s="71"/>
      <c r="S44" s="79"/>
      <c r="T44" s="70"/>
    </row>
    <row r="45" spans="1:20" ht="11.25" customHeight="1" x14ac:dyDescent="0.2">
      <c r="A45" s="546"/>
      <c r="B45" s="107" t="s">
        <v>8</v>
      </c>
      <c r="C45" s="11" t="s">
        <v>98</v>
      </c>
      <c r="D45" s="41"/>
      <c r="E45" s="41"/>
      <c r="F45" s="170"/>
      <c r="G45" s="110"/>
      <c r="H45" s="112">
        <v>317</v>
      </c>
      <c r="I45" s="321"/>
      <c r="J45" s="63"/>
      <c r="K45" s="319"/>
      <c r="L45" s="66"/>
      <c r="M45" s="328"/>
      <c r="N45" s="71"/>
      <c r="O45" s="319"/>
      <c r="P45" s="70"/>
      <c r="Q45" s="319"/>
      <c r="R45" s="71"/>
      <c r="S45" s="319"/>
      <c r="T45" s="70"/>
    </row>
    <row r="46" spans="1:20" ht="11.25" customHeight="1" x14ac:dyDescent="0.2">
      <c r="A46" s="546"/>
      <c r="B46" s="107" t="s">
        <v>8</v>
      </c>
      <c r="C46" s="11" t="s">
        <v>9</v>
      </c>
      <c r="D46" s="229"/>
      <c r="E46" s="229"/>
      <c r="F46" s="170"/>
      <c r="G46" s="110"/>
      <c r="H46" s="111">
        <v>318</v>
      </c>
      <c r="I46" s="321"/>
      <c r="J46" s="63"/>
      <c r="K46" s="319"/>
      <c r="L46" s="66"/>
      <c r="M46" s="328"/>
      <c r="N46" s="71"/>
      <c r="O46" s="319"/>
      <c r="P46" s="70"/>
      <c r="Q46" s="319"/>
      <c r="R46" s="71"/>
      <c r="S46" s="319"/>
      <c r="T46" s="70"/>
    </row>
    <row r="47" spans="1:20" ht="11.25" customHeight="1" x14ac:dyDescent="0.2">
      <c r="A47" s="546"/>
      <c r="B47" s="31" t="s">
        <v>99</v>
      </c>
      <c r="C47" s="107"/>
      <c r="D47" s="229"/>
      <c r="E47" s="229"/>
      <c r="F47" s="170"/>
      <c r="G47" s="110"/>
      <c r="H47" s="111"/>
      <c r="I47" s="77"/>
      <c r="J47" s="63"/>
      <c r="K47" s="79"/>
      <c r="L47" s="66"/>
      <c r="M47" s="94"/>
      <c r="N47" s="71"/>
      <c r="O47" s="79"/>
      <c r="P47" s="70"/>
      <c r="Q47" s="79"/>
      <c r="R47" s="71"/>
      <c r="S47" s="79"/>
      <c r="T47" s="70"/>
    </row>
    <row r="48" spans="1:20" ht="11.25" customHeight="1" x14ac:dyDescent="0.2">
      <c r="A48" s="546"/>
      <c r="B48" s="37" t="s">
        <v>6</v>
      </c>
      <c r="C48" s="11" t="s">
        <v>100</v>
      </c>
      <c r="D48" s="229"/>
      <c r="E48" s="229"/>
      <c r="F48" s="170"/>
      <c r="G48" s="110"/>
      <c r="H48" s="111">
        <v>319</v>
      </c>
      <c r="I48" s="321"/>
      <c r="J48" s="63"/>
      <c r="K48" s="319"/>
      <c r="L48" s="66"/>
      <c r="M48" s="328"/>
      <c r="N48" s="71"/>
      <c r="O48" s="319"/>
      <c r="P48" s="70"/>
      <c r="Q48" s="319"/>
      <c r="R48" s="71"/>
      <c r="S48" s="319"/>
      <c r="T48" s="70"/>
    </row>
    <row r="49" spans="1:20" ht="11.25" customHeight="1" x14ac:dyDescent="0.2">
      <c r="A49" s="546"/>
      <c r="B49" s="107" t="s">
        <v>8</v>
      </c>
      <c r="C49" s="11" t="s">
        <v>181</v>
      </c>
      <c r="D49" s="230"/>
      <c r="E49" s="230"/>
      <c r="F49" s="170"/>
      <c r="G49" s="110"/>
      <c r="H49" s="113">
        <v>320</v>
      </c>
      <c r="I49" s="329"/>
      <c r="J49" s="95"/>
      <c r="K49" s="319"/>
      <c r="L49" s="66"/>
      <c r="M49" s="328"/>
      <c r="N49" s="71"/>
      <c r="O49" s="319"/>
      <c r="P49" s="70"/>
      <c r="Q49" s="319"/>
      <c r="R49" s="71"/>
      <c r="S49" s="319"/>
      <c r="T49" s="70"/>
    </row>
    <row r="50" spans="1:20" ht="11.25" customHeight="1" x14ac:dyDescent="0.2">
      <c r="A50" s="546"/>
      <c r="B50" s="107" t="s">
        <v>8</v>
      </c>
      <c r="C50" s="11" t="s">
        <v>101</v>
      </c>
      <c r="D50" s="229"/>
      <c r="E50" s="229"/>
      <c r="F50" s="170"/>
      <c r="G50" s="110"/>
      <c r="H50" s="111">
        <v>321</v>
      </c>
      <c r="I50" s="321"/>
      <c r="J50" s="63"/>
      <c r="K50" s="319"/>
      <c r="L50" s="66"/>
      <c r="M50" s="328"/>
      <c r="N50" s="71"/>
      <c r="O50" s="319"/>
      <c r="P50" s="70"/>
      <c r="Q50" s="319"/>
      <c r="R50" s="71"/>
      <c r="S50" s="319"/>
      <c r="T50" s="70"/>
    </row>
    <row r="51" spans="1:20" ht="11.25" customHeight="1" x14ac:dyDescent="0.2">
      <c r="A51" s="546"/>
      <c r="B51" s="107" t="s">
        <v>8</v>
      </c>
      <c r="C51" s="11" t="s">
        <v>102</v>
      </c>
      <c r="D51" s="229"/>
      <c r="E51" s="229"/>
      <c r="F51" s="170"/>
      <c r="G51" s="110"/>
      <c r="H51" s="111">
        <v>322</v>
      </c>
      <c r="I51" s="321"/>
      <c r="J51" s="63"/>
      <c r="K51" s="319"/>
      <c r="L51" s="66"/>
      <c r="M51" s="328"/>
      <c r="N51" s="71"/>
      <c r="O51" s="319"/>
      <c r="P51" s="70"/>
      <c r="Q51" s="319"/>
      <c r="R51" s="71"/>
      <c r="S51" s="319"/>
      <c r="T51" s="70"/>
    </row>
    <row r="52" spans="1:20" ht="11.25" customHeight="1" x14ac:dyDescent="0.2">
      <c r="A52" s="546"/>
      <c r="B52" s="107" t="s">
        <v>8</v>
      </c>
      <c r="C52" s="31" t="s">
        <v>103</v>
      </c>
      <c r="D52" s="229"/>
      <c r="E52" s="229"/>
      <c r="F52" s="170"/>
      <c r="G52" s="110"/>
      <c r="H52" s="111">
        <v>323</v>
      </c>
      <c r="I52" s="321">
        <v>0</v>
      </c>
      <c r="J52" s="63"/>
      <c r="K52" s="319">
        <v>0</v>
      </c>
      <c r="L52" s="66"/>
      <c r="M52" s="328">
        <v>0</v>
      </c>
      <c r="N52" s="71"/>
      <c r="O52" s="319">
        <v>0</v>
      </c>
      <c r="P52" s="70"/>
      <c r="Q52" s="79">
        <v>0</v>
      </c>
      <c r="R52" s="71"/>
      <c r="S52" s="79">
        <v>0</v>
      </c>
      <c r="T52" s="70"/>
    </row>
    <row r="53" spans="1:20" ht="3" customHeight="1" x14ac:dyDescent="0.2">
      <c r="A53" s="546"/>
      <c r="B53" s="107"/>
      <c r="C53" s="202"/>
      <c r="D53" s="229"/>
      <c r="E53" s="229"/>
      <c r="F53" s="170"/>
      <c r="G53" s="110"/>
      <c r="H53" s="111"/>
      <c r="I53" s="72"/>
      <c r="J53" s="63"/>
      <c r="K53" s="73"/>
      <c r="L53" s="66"/>
      <c r="M53" s="72"/>
      <c r="N53" s="70"/>
      <c r="O53" s="72"/>
      <c r="P53" s="70"/>
      <c r="Q53" s="72"/>
      <c r="R53" s="70"/>
      <c r="S53" s="72"/>
      <c r="T53" s="70"/>
    </row>
    <row r="54" spans="1:20" ht="3" customHeight="1" x14ac:dyDescent="0.2">
      <c r="A54" s="546"/>
      <c r="B54" s="107"/>
      <c r="C54" s="202"/>
      <c r="D54" s="229"/>
      <c r="E54" s="229"/>
      <c r="F54" s="170"/>
      <c r="G54" s="110"/>
      <c r="H54" s="111"/>
      <c r="I54" s="317"/>
      <c r="J54" s="63"/>
      <c r="K54" s="317"/>
      <c r="L54" s="66"/>
      <c r="M54" s="317"/>
      <c r="N54" s="70"/>
      <c r="O54" s="317"/>
      <c r="P54" s="70"/>
      <c r="Q54" s="317"/>
      <c r="R54" s="70"/>
      <c r="S54" s="317"/>
      <c r="T54" s="70"/>
    </row>
    <row r="55" spans="1:20" ht="11.25" customHeight="1" x14ac:dyDescent="0.2">
      <c r="A55" s="546"/>
      <c r="B55" s="31"/>
      <c r="C55" s="11"/>
      <c r="D55" s="207"/>
      <c r="E55" s="41"/>
      <c r="F55" s="170"/>
      <c r="G55" s="306" t="s">
        <v>168</v>
      </c>
      <c r="H55" s="111">
        <v>325</v>
      </c>
      <c r="I55" s="303" t="s">
        <v>166</v>
      </c>
      <c r="J55" s="434">
        <f>SUM(I36:I37:I39:I46:I48:I52)</f>
        <v>0</v>
      </c>
      <c r="K55" s="303" t="s">
        <v>166</v>
      </c>
      <c r="L55" s="434">
        <f>SUM(K36:K37:K39:K46:K48:K52)</f>
        <v>0</v>
      </c>
      <c r="M55" s="303" t="s">
        <v>166</v>
      </c>
      <c r="N55" s="434">
        <f>SUM(M36:M37:M39:M46:M48:M52)</f>
        <v>0</v>
      </c>
      <c r="O55" s="303" t="s">
        <v>166</v>
      </c>
      <c r="P55" s="434">
        <f>SUM(O36:O37:O39:O46:O48:O52)</f>
        <v>0</v>
      </c>
      <c r="Q55" s="303" t="s">
        <v>166</v>
      </c>
      <c r="R55" s="434">
        <f>SUM(Q36:Q37:Q39:Q46:Q48:Q52)</f>
        <v>0</v>
      </c>
      <c r="S55" s="303" t="s">
        <v>166</v>
      </c>
      <c r="T55" s="434">
        <f>SUM(S36:S37:S39:S46:S48:S52)</f>
        <v>0</v>
      </c>
    </row>
    <row r="56" spans="1:20" ht="3" customHeight="1" x14ac:dyDescent="0.2">
      <c r="A56" s="547"/>
      <c r="B56" s="172"/>
      <c r="C56" s="308"/>
      <c r="D56" s="308"/>
      <c r="E56" s="308"/>
      <c r="F56" s="164"/>
      <c r="G56" s="116"/>
      <c r="H56" s="114"/>
      <c r="I56" s="64"/>
      <c r="J56" s="65"/>
      <c r="K56" s="66"/>
      <c r="L56" s="66"/>
      <c r="M56" s="80"/>
      <c r="N56" s="70"/>
      <c r="O56" s="80"/>
      <c r="P56" s="70"/>
      <c r="Q56" s="66"/>
      <c r="R56" s="70"/>
      <c r="S56" s="66"/>
      <c r="T56" s="70"/>
    </row>
    <row r="57" spans="1:20" ht="3" customHeight="1" x14ac:dyDescent="0.2">
      <c r="A57" s="545" t="s">
        <v>10</v>
      </c>
      <c r="B57" s="32"/>
      <c r="C57" s="32"/>
      <c r="D57" s="32"/>
      <c r="E57" s="32"/>
      <c r="F57" s="32"/>
      <c r="G57" s="110"/>
      <c r="H57" s="111"/>
      <c r="I57" s="77"/>
      <c r="J57" s="63"/>
      <c r="K57" s="66"/>
      <c r="L57" s="66"/>
      <c r="M57" s="80"/>
      <c r="N57" s="70"/>
      <c r="O57" s="66"/>
      <c r="P57" s="70"/>
      <c r="Q57" s="66"/>
      <c r="R57" s="70"/>
      <c r="S57" s="66"/>
      <c r="T57" s="70"/>
    </row>
    <row r="58" spans="1:20" ht="11.25" customHeight="1" x14ac:dyDescent="0.2">
      <c r="A58" s="546"/>
      <c r="B58" s="139" t="s">
        <v>11</v>
      </c>
      <c r="C58" s="32"/>
      <c r="D58" s="32"/>
      <c r="E58" s="32"/>
      <c r="F58" s="32"/>
      <c r="G58" s="309"/>
      <c r="H58" s="111">
        <v>326</v>
      </c>
      <c r="I58" s="81"/>
      <c r="J58" s="436">
        <f>SUM(J32-J55)</f>
        <v>0</v>
      </c>
      <c r="K58" s="96"/>
      <c r="L58" s="436">
        <f>SUM(L32-L55)</f>
        <v>0</v>
      </c>
      <c r="M58" s="80"/>
      <c r="N58" s="436">
        <f>SUM(N32-N55)</f>
        <v>0</v>
      </c>
      <c r="O58" s="96"/>
      <c r="P58" s="436">
        <f>SUM(P32-P55)</f>
        <v>0</v>
      </c>
      <c r="Q58" s="96"/>
      <c r="R58" s="436">
        <f>SUM(R32-R55)</f>
        <v>0</v>
      </c>
      <c r="S58" s="66"/>
      <c r="T58" s="436">
        <f>SUM(T32-T55)</f>
        <v>0</v>
      </c>
    </row>
    <row r="59" spans="1:20" ht="11.25" customHeight="1" x14ac:dyDescent="0.2">
      <c r="A59" s="546"/>
      <c r="B59" s="31" t="s">
        <v>104</v>
      </c>
      <c r="C59" s="31"/>
      <c r="D59" s="32"/>
      <c r="E59" s="32"/>
      <c r="F59" s="170"/>
      <c r="G59" s="110"/>
      <c r="H59" s="111">
        <v>327</v>
      </c>
      <c r="I59" s="81"/>
      <c r="J59" s="330"/>
      <c r="K59" s="79"/>
      <c r="L59" s="319"/>
      <c r="M59" s="80"/>
      <c r="N59" s="330"/>
      <c r="O59" s="79"/>
      <c r="P59" s="325"/>
      <c r="Q59" s="79"/>
      <c r="R59" s="330"/>
      <c r="S59" s="66"/>
      <c r="T59" s="325">
        <v>0</v>
      </c>
    </row>
    <row r="60" spans="1:20" ht="3" customHeight="1" x14ac:dyDescent="0.2">
      <c r="A60" s="547"/>
      <c r="B60" s="172"/>
      <c r="C60" s="172"/>
      <c r="D60" s="124"/>
      <c r="E60" s="124"/>
      <c r="F60" s="125"/>
      <c r="G60" s="116"/>
      <c r="H60" s="117"/>
      <c r="I60" s="82"/>
      <c r="J60" s="83"/>
      <c r="K60" s="97"/>
      <c r="L60" s="97"/>
      <c r="M60" s="84"/>
      <c r="N60" s="83"/>
      <c r="O60" s="97"/>
      <c r="P60" s="98"/>
      <c r="Q60" s="97"/>
      <c r="R60" s="83"/>
      <c r="S60" s="85"/>
      <c r="T60" s="98"/>
    </row>
    <row r="61" spans="1:20" ht="3" customHeight="1" x14ac:dyDescent="0.2">
      <c r="A61" s="310"/>
      <c r="B61" s="31"/>
      <c r="C61" s="31"/>
      <c r="D61" s="32"/>
      <c r="E61" s="32"/>
      <c r="F61" s="170"/>
      <c r="G61" s="311"/>
      <c r="H61" s="173"/>
      <c r="I61" s="86"/>
      <c r="J61" s="86"/>
      <c r="K61" s="79"/>
      <c r="L61" s="79"/>
      <c r="M61" s="66"/>
      <c r="N61" s="66"/>
      <c r="O61" s="79"/>
      <c r="P61" s="79"/>
      <c r="Q61" s="79"/>
      <c r="R61" s="66"/>
      <c r="S61" s="66"/>
      <c r="T61" s="79"/>
    </row>
    <row r="62" spans="1:20" ht="3" customHeight="1" x14ac:dyDescent="0.2">
      <c r="A62" s="312"/>
      <c r="B62" s="209"/>
      <c r="C62" s="209"/>
      <c r="D62" s="128"/>
      <c r="E62" s="128"/>
      <c r="F62" s="313"/>
      <c r="G62" s="314"/>
      <c r="H62" s="315"/>
      <c r="I62" s="87"/>
      <c r="J62" s="87"/>
      <c r="K62" s="99"/>
      <c r="L62" s="99"/>
      <c r="M62" s="88"/>
      <c r="N62" s="88"/>
      <c r="O62" s="99"/>
      <c r="P62" s="99"/>
      <c r="Q62" s="99"/>
      <c r="R62" s="88"/>
      <c r="S62" s="88"/>
      <c r="T62" s="100"/>
    </row>
    <row r="63" spans="1:20" ht="11.25" customHeight="1" x14ac:dyDescent="0.2">
      <c r="A63" s="648" t="s">
        <v>105</v>
      </c>
      <c r="B63" s="649"/>
      <c r="C63" s="649"/>
      <c r="D63" s="649"/>
      <c r="E63" s="649"/>
      <c r="F63" s="649"/>
      <c r="G63" s="649"/>
      <c r="H63" s="400">
        <v>1.03</v>
      </c>
      <c r="I63" s="86"/>
      <c r="J63" s="331">
        <f>ROUND(J59+(L59/$H$63),0)</f>
        <v>0</v>
      </c>
      <c r="K63" s="79"/>
      <c r="L63" s="332">
        <f>ROUND(J59*$H$63+L59,0)</f>
        <v>0</v>
      </c>
      <c r="M63" s="66"/>
      <c r="N63" s="331">
        <f>ROUND(N59+(P59/$H$63),0)</f>
        <v>0</v>
      </c>
      <c r="O63" s="79"/>
      <c r="P63" s="332">
        <f>ROUND(N59*$H$63+P59,0)</f>
        <v>0</v>
      </c>
      <c r="Q63" s="79"/>
      <c r="R63" s="331">
        <f>ROUND(R59+(T59/$H$63),0)</f>
        <v>0</v>
      </c>
      <c r="S63" s="66"/>
      <c r="T63" s="334">
        <f>ROUND(R59*$H$63+T59,0)</f>
        <v>0</v>
      </c>
    </row>
    <row r="64" spans="1:20" ht="3" customHeight="1" x14ac:dyDescent="0.2">
      <c r="A64" s="650"/>
      <c r="B64" s="651"/>
      <c r="C64" s="651"/>
      <c r="D64" s="651"/>
      <c r="E64" s="651"/>
      <c r="F64" s="651"/>
      <c r="G64" s="651"/>
      <c r="H64" s="277"/>
      <c r="I64" s="89"/>
      <c r="J64" s="89"/>
      <c r="K64" s="85"/>
      <c r="L64" s="85"/>
      <c r="M64" s="85"/>
      <c r="N64" s="85"/>
      <c r="O64" s="85"/>
      <c r="P64" s="85"/>
      <c r="Q64" s="85"/>
      <c r="R64" s="85"/>
      <c r="S64" s="85"/>
      <c r="T64" s="90"/>
    </row>
    <row r="65" spans="1:27" ht="11.25" customHeight="1" x14ac:dyDescent="0.2">
      <c r="A65" s="31"/>
      <c r="B65" s="31"/>
      <c r="C65" s="31"/>
      <c r="D65" s="32"/>
      <c r="E65" s="32"/>
      <c r="F65" s="170"/>
      <c r="G65" s="311"/>
      <c r="H65" s="173"/>
      <c r="I65" s="86"/>
      <c r="J65" s="86"/>
      <c r="K65" s="66"/>
      <c r="L65" s="66"/>
      <c r="M65" s="66"/>
      <c r="N65" s="66"/>
      <c r="O65" s="66"/>
      <c r="P65" s="66"/>
      <c r="Q65" s="66"/>
      <c r="R65" s="66"/>
      <c r="S65" s="66"/>
      <c r="T65" s="66"/>
    </row>
    <row r="66" spans="1:27" ht="11.25" customHeight="1" x14ac:dyDescent="0.2">
      <c r="A66" s="31"/>
      <c r="B66" s="31"/>
      <c r="C66" s="31"/>
      <c r="D66" s="32"/>
      <c r="F66" s="33"/>
      <c r="G66" s="34"/>
      <c r="H66" s="35"/>
      <c r="I66" s="86"/>
      <c r="J66" s="86"/>
      <c r="K66" s="66"/>
      <c r="L66" s="66"/>
      <c r="M66" s="66"/>
      <c r="N66" s="66"/>
      <c r="O66" s="66"/>
      <c r="P66" s="66"/>
      <c r="Q66" s="66"/>
      <c r="R66" s="66"/>
      <c r="S66" s="66"/>
      <c r="T66" s="66"/>
    </row>
    <row r="67" spans="1:27" ht="11.25" customHeight="1" x14ac:dyDescent="0.2">
      <c r="A67" s="37"/>
      <c r="B67" s="31"/>
      <c r="C67" s="31"/>
      <c r="D67" s="32"/>
      <c r="G67" s="34"/>
      <c r="H67" s="35"/>
      <c r="I67" s="86"/>
      <c r="J67" s="86"/>
      <c r="K67" s="66"/>
      <c r="L67" s="66"/>
      <c r="M67" s="66"/>
      <c r="N67" s="66"/>
      <c r="O67" s="66"/>
      <c r="P67" s="66"/>
      <c r="Q67" s="66"/>
      <c r="R67" s="66"/>
      <c r="S67" s="66"/>
      <c r="T67" s="66"/>
    </row>
    <row r="68" spans="1:27" ht="11.25" customHeight="1" x14ac:dyDescent="0.2">
      <c r="G68" s="3"/>
      <c r="H68" s="4"/>
      <c r="I68" s="5"/>
      <c r="J68" s="5"/>
      <c r="R68" s="5"/>
      <c r="S68" s="5"/>
    </row>
    <row r="69" spans="1:27" ht="11.25" customHeight="1" x14ac:dyDescent="0.2">
      <c r="G69" s="3"/>
      <c r="H69" s="4"/>
      <c r="I69" s="5"/>
      <c r="J69" s="5"/>
      <c r="R69" s="5"/>
      <c r="S69" s="5"/>
    </row>
    <row r="70" spans="1:27" customFormat="1" ht="12.75" x14ac:dyDescent="0.2"/>
    <row r="71" spans="1:27" customFormat="1" ht="12.75" x14ac:dyDescent="0.2"/>
    <row r="72" spans="1:27" customFormat="1" ht="12.75" x14ac:dyDescent="0.2"/>
    <row r="73" spans="1:27" customFormat="1" ht="12.75" x14ac:dyDescent="0.2"/>
    <row r="74" spans="1:27" ht="11.25" customHeight="1" x14ac:dyDescent="0.2">
      <c r="A74" s="515" t="s">
        <v>220</v>
      </c>
      <c r="E74" s="5"/>
      <c r="G74" s="3"/>
      <c r="H74" s="4"/>
      <c r="I74" s="5"/>
      <c r="J74" s="6"/>
      <c r="K74" s="5"/>
      <c r="L74" s="6"/>
      <c r="M74" s="6"/>
      <c r="N74" s="5"/>
      <c r="O74" s="39"/>
      <c r="P74" s="5"/>
      <c r="Q74" s="5"/>
      <c r="R74" s="5"/>
      <c r="S74" s="5"/>
      <c r="T74" s="1"/>
      <c r="U74" s="1"/>
      <c r="V74" s="1"/>
      <c r="W74" s="1"/>
      <c r="X74" s="1"/>
      <c r="Y74" s="1"/>
      <c r="Z74" s="1"/>
      <c r="AA74" s="1"/>
    </row>
    <row r="75" spans="1:27" ht="3" customHeight="1" x14ac:dyDescent="0.2">
      <c r="G75" s="3"/>
      <c r="H75" s="4"/>
      <c r="I75" s="5"/>
      <c r="J75" s="5"/>
      <c r="R75" s="5"/>
      <c r="S75" s="5"/>
    </row>
    <row r="76" spans="1:27" ht="3" customHeight="1" x14ac:dyDescent="0.2">
      <c r="G76" s="3"/>
      <c r="H76" s="4"/>
      <c r="I76" s="5"/>
      <c r="J76" s="5"/>
      <c r="R76" s="5"/>
      <c r="S76" s="5"/>
    </row>
    <row r="77" spans="1:27" ht="8.1" customHeight="1" x14ac:dyDescent="0.2">
      <c r="G77" s="3"/>
      <c r="H77" s="4"/>
      <c r="I77" s="5"/>
      <c r="J77" s="5"/>
      <c r="R77" s="5"/>
      <c r="S77" s="5"/>
    </row>
    <row r="78" spans="1:27" ht="12.75" customHeight="1" x14ac:dyDescent="0.25">
      <c r="A78" s="605">
        <f>'kernobstsaft 20 (OHNE LA)'!$A$9</f>
        <v>0</v>
      </c>
      <c r="B78" s="606"/>
      <c r="C78" s="606"/>
      <c r="D78" s="606"/>
      <c r="E78" s="606"/>
      <c r="F78" s="606"/>
      <c r="G78" s="607"/>
      <c r="H78" s="4"/>
      <c r="I78" s="7" t="s">
        <v>85</v>
      </c>
      <c r="J78" s="7"/>
      <c r="R78" s="5"/>
      <c r="S78" s="5"/>
    </row>
    <row r="79" spans="1:27" ht="11.25" customHeight="1" x14ac:dyDescent="0.2">
      <c r="A79" s="608">
        <f>'kernobstsaft 20 (OHNE LA)'!$A$10</f>
        <v>0</v>
      </c>
      <c r="B79" s="609"/>
      <c r="C79" s="609"/>
      <c r="D79" s="609"/>
      <c r="E79" s="609"/>
      <c r="F79" s="609"/>
      <c r="G79" s="610"/>
      <c r="H79" s="4"/>
      <c r="I79" s="5"/>
      <c r="J79" s="5"/>
      <c r="R79" s="5"/>
      <c r="S79" s="5"/>
    </row>
    <row r="80" spans="1:27" ht="11.25" customHeight="1" x14ac:dyDescent="0.2">
      <c r="A80" s="608">
        <f>'kernobstsaft 20 (OHNE LA)'!$A$11</f>
        <v>0</v>
      </c>
      <c r="B80" s="609"/>
      <c r="C80" s="609"/>
      <c r="D80" s="609"/>
      <c r="E80" s="609"/>
      <c r="F80" s="609"/>
      <c r="G80" s="610"/>
      <c r="I80" s="417" t="s">
        <v>198</v>
      </c>
      <c r="J80" s="9"/>
    </row>
    <row r="81" spans="1:20" ht="11.25" customHeight="1" x14ac:dyDescent="0.2">
      <c r="A81" s="608">
        <f>'kernobstsaft 20 (OHNE LA)'!$A$12</f>
        <v>0</v>
      </c>
      <c r="B81" s="609"/>
      <c r="C81" s="609"/>
      <c r="D81" s="609"/>
      <c r="E81" s="609"/>
      <c r="F81" s="609"/>
      <c r="G81" s="610"/>
    </row>
    <row r="82" spans="1:20" ht="11.25" customHeight="1" x14ac:dyDescent="0.2">
      <c r="A82" s="608">
        <f>'kernobstsaft 20 (OHNE LA)'!$A$13</f>
        <v>0</v>
      </c>
      <c r="B82" s="609"/>
      <c r="C82" s="609"/>
      <c r="D82" s="609"/>
      <c r="E82" s="609"/>
      <c r="F82" s="609"/>
      <c r="G82" s="610"/>
    </row>
    <row r="83" spans="1:20" ht="11.25" customHeight="1" x14ac:dyDescent="0.2">
      <c r="A83" s="565" t="s">
        <v>106</v>
      </c>
      <c r="B83" s="566"/>
      <c r="C83" s="566"/>
      <c r="D83" s="566"/>
      <c r="E83" s="566"/>
      <c r="F83" s="566"/>
      <c r="G83" s="567"/>
      <c r="I83" s="541">
        <f>I15</f>
        <v>2024</v>
      </c>
      <c r="J83" s="10"/>
      <c r="L83" s="10"/>
    </row>
    <row r="84" spans="1:20" ht="3" customHeight="1" x14ac:dyDescent="0.2">
      <c r="R84" s="281"/>
    </row>
    <row r="85" spans="1:20" ht="11.25" customHeight="1" x14ac:dyDescent="0.2">
      <c r="A85" s="642" t="s">
        <v>214</v>
      </c>
      <c r="B85" s="643"/>
      <c r="C85" s="129" t="s">
        <v>172</v>
      </c>
      <c r="D85" s="129"/>
      <c r="E85" s="129"/>
      <c r="F85" s="304"/>
      <c r="G85" s="131"/>
      <c r="H85" s="335"/>
      <c r="I85" s="59"/>
      <c r="J85" s="59"/>
      <c r="K85" s="128"/>
      <c r="L85" s="128"/>
      <c r="M85" s="59"/>
      <c r="N85" s="59"/>
      <c r="O85" s="637" t="s">
        <v>171</v>
      </c>
      <c r="P85" s="638"/>
      <c r="Q85" s="637" t="s">
        <v>169</v>
      </c>
      <c r="R85" s="638"/>
      <c r="S85" s="639" t="s">
        <v>170</v>
      </c>
      <c r="T85" s="638"/>
    </row>
    <row r="86" spans="1:20" ht="11.25" customHeight="1" x14ac:dyDescent="0.2">
      <c r="A86" s="644"/>
      <c r="B86" s="645"/>
      <c r="C86" s="11"/>
      <c r="D86" s="11"/>
      <c r="E86" s="11"/>
      <c r="F86" s="12"/>
      <c r="G86" s="141"/>
      <c r="H86" s="336"/>
      <c r="J86" s="60"/>
      <c r="L86" s="32"/>
      <c r="N86" s="60"/>
      <c r="O86" s="155" t="s">
        <v>58</v>
      </c>
      <c r="P86" s="145" t="s">
        <v>59</v>
      </c>
      <c r="Q86" s="144" t="s">
        <v>58</v>
      </c>
      <c r="R86" s="155" t="s">
        <v>59</v>
      </c>
      <c r="S86" s="144" t="s">
        <v>58</v>
      </c>
      <c r="T86" s="155" t="s">
        <v>59</v>
      </c>
    </row>
    <row r="87" spans="1:20" ht="11.25" customHeight="1" x14ac:dyDescent="0.2">
      <c r="A87" s="646"/>
      <c r="B87" s="647"/>
      <c r="C87" s="163"/>
      <c r="D87" s="163"/>
      <c r="E87" s="163"/>
      <c r="F87" s="164"/>
      <c r="G87" s="165"/>
      <c r="H87" s="337"/>
      <c r="I87" s="281"/>
      <c r="J87" s="190"/>
      <c r="K87" s="124"/>
      <c r="L87" s="124"/>
      <c r="M87" s="305"/>
      <c r="N87" s="139"/>
      <c r="O87" s="154" t="s">
        <v>89</v>
      </c>
      <c r="P87" s="150"/>
      <c r="Q87" s="149"/>
      <c r="R87" s="149"/>
      <c r="S87" s="159"/>
      <c r="T87" s="421"/>
    </row>
    <row r="88" spans="1:20" ht="11.25" customHeight="1" x14ac:dyDescent="0.2">
      <c r="A88" s="640"/>
      <c r="B88" s="641"/>
      <c r="C88" s="11"/>
      <c r="D88" s="11"/>
      <c r="E88" s="11"/>
      <c r="F88" s="12"/>
      <c r="H88" s="382"/>
      <c r="I88" s="59"/>
      <c r="J88" s="30"/>
      <c r="K88" s="59"/>
      <c r="L88" s="383"/>
      <c r="M88" s="59"/>
      <c r="N88" s="338"/>
      <c r="O88" s="420">
        <v>1</v>
      </c>
      <c r="P88" s="418">
        <v>2</v>
      </c>
      <c r="Q88" s="418">
        <v>3</v>
      </c>
      <c r="R88" s="418">
        <v>4</v>
      </c>
      <c r="S88" s="418">
        <v>5</v>
      </c>
      <c r="T88" s="418">
        <v>6</v>
      </c>
    </row>
    <row r="89" spans="1:20" ht="3" customHeight="1" x14ac:dyDescent="0.2">
      <c r="A89" s="630"/>
      <c r="B89" s="631"/>
      <c r="C89" s="163"/>
      <c r="D89" s="163"/>
      <c r="E89" s="163"/>
      <c r="F89" s="164"/>
      <c r="G89" s="165"/>
      <c r="H89" s="337"/>
      <c r="I89" s="384"/>
      <c r="J89" s="384"/>
      <c r="K89" s="358"/>
      <c r="L89" s="358"/>
      <c r="M89" s="358"/>
      <c r="N89" s="358"/>
      <c r="O89" s="423"/>
      <c r="P89" s="424"/>
      <c r="Q89" s="423"/>
      <c r="R89" s="424"/>
      <c r="S89" s="423"/>
      <c r="T89" s="424"/>
    </row>
    <row r="90" spans="1:20" ht="3" customHeight="1" x14ac:dyDescent="0.2">
      <c r="A90" s="632"/>
      <c r="B90" s="632"/>
      <c r="C90" s="11"/>
      <c r="D90" s="11"/>
      <c r="E90" s="11"/>
      <c r="F90" s="12"/>
      <c r="G90" s="141"/>
      <c r="H90" s="336"/>
      <c r="I90" s="345"/>
      <c r="J90" s="345"/>
      <c r="K90" s="61"/>
      <c r="L90" s="61"/>
      <c r="M90" s="61"/>
      <c r="N90" s="61"/>
      <c r="O90" s="385"/>
      <c r="P90" s="385"/>
      <c r="Q90" s="358"/>
      <c r="R90" s="358"/>
      <c r="S90" s="358"/>
      <c r="T90" s="385"/>
    </row>
    <row r="91" spans="1:20" ht="3" customHeight="1" x14ac:dyDescent="0.2">
      <c r="A91" s="633"/>
      <c r="B91" s="634"/>
      <c r="C91" s="105"/>
      <c r="D91" s="129"/>
      <c r="E91" s="129"/>
      <c r="F91" s="304"/>
      <c r="G91" s="131"/>
      <c r="H91" s="335"/>
      <c r="I91" s="403"/>
      <c r="J91" s="403"/>
      <c r="K91" s="402"/>
      <c r="L91" s="402"/>
      <c r="M91" s="402"/>
      <c r="N91" s="402"/>
      <c r="O91" s="402"/>
      <c r="P91" s="402"/>
      <c r="Q91" s="61"/>
      <c r="R91" s="61"/>
      <c r="S91" s="61"/>
      <c r="T91" s="404"/>
    </row>
    <row r="92" spans="1:20" ht="11.25" customHeight="1" x14ac:dyDescent="0.2">
      <c r="A92" s="628">
        <v>303</v>
      </c>
      <c r="B92" s="629"/>
      <c r="C92" s="11" t="s">
        <v>173</v>
      </c>
      <c r="D92" s="11"/>
      <c r="E92" s="11"/>
      <c r="F92" s="12"/>
      <c r="G92" s="141"/>
      <c r="H92" s="336"/>
      <c r="I92" s="78"/>
      <c r="J92" s="78"/>
      <c r="K92" s="79"/>
      <c r="L92" s="79"/>
      <c r="M92" s="78"/>
      <c r="N92" s="78"/>
      <c r="O92" s="78"/>
      <c r="P92" s="78"/>
      <c r="Q92" s="78"/>
      <c r="R92" s="78"/>
      <c r="S92" s="78"/>
      <c r="T92" s="71"/>
    </row>
    <row r="93" spans="1:20" ht="11.25" customHeight="1" x14ac:dyDescent="0.2">
      <c r="A93" s="630"/>
      <c r="B93" s="631"/>
      <c r="C93" s="124" t="s">
        <v>174</v>
      </c>
      <c r="D93" s="163"/>
      <c r="E93" s="163"/>
      <c r="F93" s="164"/>
      <c r="G93" s="316"/>
      <c r="H93" s="277"/>
      <c r="I93" s="349"/>
      <c r="J93" s="349"/>
      <c r="K93" s="85"/>
      <c r="L93" s="85"/>
      <c r="M93" s="348"/>
      <c r="N93" s="348"/>
      <c r="O93" s="348"/>
      <c r="P93" s="348"/>
      <c r="Q93" s="348"/>
      <c r="R93" s="348"/>
      <c r="S93" s="348"/>
      <c r="T93" s="90"/>
    </row>
    <row r="94" spans="1:20" ht="3" customHeight="1" x14ac:dyDescent="0.2">
      <c r="A94" s="633"/>
      <c r="B94" s="634"/>
      <c r="C94" s="32"/>
      <c r="D94" s="11"/>
      <c r="E94" s="11"/>
      <c r="F94" s="12"/>
      <c r="G94" s="311"/>
      <c r="H94" s="173"/>
      <c r="I94" s="317"/>
      <c r="J94" s="317"/>
      <c r="K94" s="79"/>
      <c r="L94" s="79"/>
      <c r="M94" s="69"/>
      <c r="N94" s="69"/>
      <c r="O94" s="352"/>
      <c r="P94" s="62"/>
      <c r="Q94" s="370"/>
      <c r="R94" s="386"/>
      <c r="S94" s="386"/>
      <c r="T94" s="362"/>
    </row>
    <row r="95" spans="1:20" ht="11.25" customHeight="1" x14ac:dyDescent="0.2">
      <c r="A95" s="621"/>
      <c r="B95" s="622"/>
      <c r="C95" s="603"/>
      <c r="D95" s="603"/>
      <c r="E95" s="603"/>
      <c r="F95" s="603"/>
      <c r="G95" s="603"/>
      <c r="H95" s="603"/>
      <c r="I95" s="603"/>
      <c r="J95" s="603"/>
      <c r="K95" s="603"/>
      <c r="L95" s="603"/>
      <c r="M95" s="603"/>
      <c r="N95" s="603"/>
      <c r="O95" s="391">
        <v>0</v>
      </c>
      <c r="P95" s="392">
        <v>0</v>
      </c>
      <c r="Q95" s="391">
        <v>0</v>
      </c>
      <c r="R95" s="391">
        <v>0</v>
      </c>
      <c r="S95" s="391">
        <v>0</v>
      </c>
      <c r="T95" s="391">
        <v>0</v>
      </c>
    </row>
    <row r="96" spans="1:20" ht="11.25" customHeight="1" x14ac:dyDescent="0.2">
      <c r="A96" s="621"/>
      <c r="B96" s="622"/>
      <c r="C96" s="603">
        <v>0</v>
      </c>
      <c r="D96" s="603"/>
      <c r="E96" s="603"/>
      <c r="F96" s="603"/>
      <c r="G96" s="603"/>
      <c r="H96" s="603"/>
      <c r="I96" s="603"/>
      <c r="J96" s="603"/>
      <c r="K96" s="603"/>
      <c r="L96" s="603"/>
      <c r="M96" s="603"/>
      <c r="N96" s="603"/>
      <c r="O96" s="393">
        <v>0</v>
      </c>
      <c r="P96" s="394">
        <v>0</v>
      </c>
      <c r="Q96" s="393">
        <v>0</v>
      </c>
      <c r="R96" s="393">
        <v>0</v>
      </c>
      <c r="S96" s="393">
        <v>0</v>
      </c>
      <c r="T96" s="393">
        <v>0</v>
      </c>
    </row>
    <row r="97" spans="1:20" ht="11.25" customHeight="1" x14ac:dyDescent="0.2">
      <c r="A97" s="621"/>
      <c r="B97" s="622"/>
      <c r="C97" s="603">
        <v>0</v>
      </c>
      <c r="D97" s="603"/>
      <c r="E97" s="603"/>
      <c r="F97" s="603"/>
      <c r="G97" s="603"/>
      <c r="H97" s="603"/>
      <c r="I97" s="603"/>
      <c r="J97" s="603"/>
      <c r="K97" s="603"/>
      <c r="L97" s="603"/>
      <c r="M97" s="603"/>
      <c r="N97" s="603"/>
      <c r="O97" s="393">
        <v>0</v>
      </c>
      <c r="P97" s="394">
        <v>0</v>
      </c>
      <c r="Q97" s="393">
        <v>0</v>
      </c>
      <c r="R97" s="393">
        <v>0</v>
      </c>
      <c r="S97" s="393">
        <v>0</v>
      </c>
      <c r="T97" s="393">
        <v>0</v>
      </c>
    </row>
    <row r="98" spans="1:20" ht="11.25" customHeight="1" x14ac:dyDescent="0.2">
      <c r="A98" s="621"/>
      <c r="B98" s="622"/>
      <c r="C98" s="603">
        <v>0</v>
      </c>
      <c r="D98" s="603"/>
      <c r="E98" s="603"/>
      <c r="F98" s="603"/>
      <c r="G98" s="603"/>
      <c r="H98" s="603"/>
      <c r="I98" s="603"/>
      <c r="J98" s="603"/>
      <c r="K98" s="603"/>
      <c r="L98" s="603"/>
      <c r="M98" s="603"/>
      <c r="N98" s="603"/>
      <c r="O98" s="391">
        <v>0</v>
      </c>
      <c r="P98" s="392">
        <v>0</v>
      </c>
      <c r="Q98" s="391">
        <v>0</v>
      </c>
      <c r="R98" s="391">
        <v>0</v>
      </c>
      <c r="S98" s="391">
        <v>0</v>
      </c>
      <c r="T98" s="391">
        <v>0</v>
      </c>
    </row>
    <row r="99" spans="1:20" ht="11.25" customHeight="1" x14ac:dyDescent="0.2">
      <c r="A99" s="621"/>
      <c r="B99" s="622"/>
      <c r="C99" s="603">
        <v>0</v>
      </c>
      <c r="D99" s="603"/>
      <c r="E99" s="603"/>
      <c r="F99" s="603"/>
      <c r="G99" s="603"/>
      <c r="H99" s="603"/>
      <c r="I99" s="603"/>
      <c r="J99" s="603"/>
      <c r="K99" s="603"/>
      <c r="L99" s="603"/>
      <c r="M99" s="603"/>
      <c r="N99" s="603"/>
      <c r="O99" s="391">
        <v>0</v>
      </c>
      <c r="P99" s="392">
        <v>0</v>
      </c>
      <c r="Q99" s="391">
        <v>0</v>
      </c>
      <c r="R99" s="391">
        <v>0</v>
      </c>
      <c r="S99" s="391">
        <v>0</v>
      </c>
      <c r="T99" s="391">
        <v>0</v>
      </c>
    </row>
    <row r="100" spans="1:20" ht="3" customHeight="1" x14ac:dyDescent="0.2">
      <c r="A100" s="621"/>
      <c r="B100" s="622"/>
      <c r="C100" s="11"/>
      <c r="D100" s="186"/>
      <c r="E100" s="186"/>
      <c r="F100" s="12"/>
      <c r="G100" s="311"/>
      <c r="H100" s="173"/>
      <c r="I100" s="317"/>
      <c r="J100" s="317"/>
      <c r="K100" s="79"/>
      <c r="L100" s="79"/>
      <c r="M100" s="69"/>
      <c r="N100" s="69"/>
      <c r="O100" s="353"/>
      <c r="P100" s="327"/>
      <c r="Q100" s="353"/>
      <c r="R100" s="359"/>
      <c r="S100" s="359"/>
      <c r="T100" s="357"/>
    </row>
    <row r="101" spans="1:20" ht="3" customHeight="1" x14ac:dyDescent="0.2">
      <c r="A101" s="621"/>
      <c r="B101" s="622"/>
      <c r="C101" s="11"/>
      <c r="D101" s="11"/>
      <c r="E101" s="11"/>
      <c r="F101" s="12"/>
      <c r="G101" s="346"/>
      <c r="H101" s="173"/>
      <c r="I101" s="317"/>
      <c r="J101" s="341"/>
      <c r="K101" s="79"/>
      <c r="L101" s="341"/>
      <c r="M101" s="78"/>
      <c r="N101" s="341"/>
      <c r="O101" s="352"/>
      <c r="P101" s="75"/>
      <c r="Q101" s="352"/>
      <c r="R101" s="387"/>
      <c r="S101" s="352"/>
      <c r="T101" s="387"/>
    </row>
    <row r="102" spans="1:20" ht="11.25" customHeight="1" x14ac:dyDescent="0.2">
      <c r="A102" s="628"/>
      <c r="B102" s="629"/>
      <c r="C102" s="11" t="s">
        <v>246</v>
      </c>
      <c r="D102" s="11"/>
      <c r="E102" s="11"/>
      <c r="F102" s="12"/>
      <c r="G102" s="346"/>
      <c r="H102" s="173"/>
      <c r="I102" s="342"/>
      <c r="J102" s="342"/>
      <c r="K102" s="66"/>
      <c r="L102" s="66"/>
      <c r="M102" s="66"/>
      <c r="N102" s="66"/>
      <c r="O102" s="446">
        <f t="shared" ref="O102:T102" si="0">SUM(O95:O99)</f>
        <v>0</v>
      </c>
      <c r="P102" s="447">
        <f t="shared" si="0"/>
        <v>0</v>
      </c>
      <c r="Q102" s="446">
        <f t="shared" si="0"/>
        <v>0</v>
      </c>
      <c r="R102" s="446">
        <f t="shared" si="0"/>
        <v>0</v>
      </c>
      <c r="S102" s="446">
        <f t="shared" si="0"/>
        <v>0</v>
      </c>
      <c r="T102" s="446">
        <f t="shared" si="0"/>
        <v>0</v>
      </c>
    </row>
    <row r="103" spans="1:20" ht="3" customHeight="1" x14ac:dyDescent="0.2">
      <c r="A103" s="630"/>
      <c r="B103" s="631"/>
      <c r="C103" s="11"/>
      <c r="D103" s="11"/>
      <c r="E103" s="186"/>
      <c r="F103" s="12"/>
      <c r="G103" s="311"/>
      <c r="H103" s="173"/>
      <c r="I103" s="317"/>
      <c r="J103" s="317"/>
      <c r="K103" s="66"/>
      <c r="L103" s="66"/>
      <c r="M103" s="79"/>
      <c r="N103" s="79"/>
      <c r="O103" s="354"/>
      <c r="P103" s="70"/>
      <c r="Q103" s="373"/>
      <c r="R103" s="357"/>
      <c r="S103" s="357"/>
      <c r="T103" s="373"/>
    </row>
    <row r="104" spans="1:20" ht="3" customHeight="1" x14ac:dyDescent="0.2">
      <c r="A104" s="627"/>
      <c r="B104" s="627"/>
      <c r="C104" s="209"/>
      <c r="D104" s="128"/>
      <c r="E104" s="128"/>
      <c r="F104" s="313"/>
      <c r="G104" s="314"/>
      <c r="H104" s="315"/>
      <c r="I104" s="361"/>
      <c r="J104" s="361"/>
      <c r="K104" s="99"/>
      <c r="L104" s="88"/>
      <c r="M104" s="99"/>
      <c r="N104" s="99"/>
      <c r="O104" s="99"/>
      <c r="P104" s="88"/>
      <c r="Q104" s="99"/>
      <c r="R104" s="99"/>
      <c r="S104" s="99"/>
      <c r="T104" s="416"/>
    </row>
    <row r="105" spans="1:20" ht="3" customHeight="1" x14ac:dyDescent="0.2">
      <c r="A105" s="633"/>
      <c r="B105" s="634"/>
      <c r="C105" s="301"/>
      <c r="D105" s="128"/>
      <c r="E105" s="128"/>
      <c r="F105" s="313"/>
      <c r="G105" s="314"/>
      <c r="H105" s="315"/>
      <c r="I105" s="361"/>
      <c r="J105" s="361"/>
      <c r="K105" s="99"/>
      <c r="L105" s="88"/>
      <c r="M105" s="99"/>
      <c r="N105" s="99"/>
      <c r="O105" s="99"/>
      <c r="P105" s="88"/>
      <c r="Q105" s="99"/>
      <c r="R105" s="99"/>
      <c r="S105" s="99"/>
      <c r="T105" s="363"/>
    </row>
    <row r="106" spans="1:20" ht="11.25" customHeight="1" x14ac:dyDescent="0.2">
      <c r="A106" s="628">
        <v>308</v>
      </c>
      <c r="B106" s="629"/>
      <c r="C106" s="11" t="s">
        <v>180</v>
      </c>
      <c r="D106" s="32"/>
      <c r="E106" s="32"/>
      <c r="F106" s="170"/>
      <c r="G106" s="311"/>
      <c r="H106" s="339"/>
      <c r="I106" s="317"/>
      <c r="J106" s="317"/>
      <c r="K106" s="79"/>
      <c r="L106" s="66"/>
      <c r="M106" s="79"/>
      <c r="O106" s="79"/>
      <c r="P106" s="66"/>
      <c r="Q106" s="79"/>
      <c r="R106" s="79"/>
      <c r="S106" s="79"/>
      <c r="T106" s="70"/>
    </row>
    <row r="107" spans="1:20" ht="11.25" customHeight="1" x14ac:dyDescent="0.2">
      <c r="A107" s="623">
        <v>309</v>
      </c>
      <c r="B107" s="624"/>
      <c r="C107" s="308" t="s">
        <v>159</v>
      </c>
      <c r="D107" s="124"/>
      <c r="E107" s="124"/>
      <c r="F107" s="125"/>
      <c r="G107" s="316" t="s">
        <v>175</v>
      </c>
      <c r="H107" s="367"/>
      <c r="I107" s="73"/>
      <c r="J107" s="281"/>
      <c r="K107" s="368" t="s">
        <v>178</v>
      </c>
      <c r="L107" s="369"/>
      <c r="M107" s="308" t="s">
        <v>177</v>
      </c>
      <c r="N107" s="308" t="s">
        <v>176</v>
      </c>
      <c r="O107" s="97"/>
      <c r="P107" s="85"/>
      <c r="Q107" s="97"/>
      <c r="R107" s="97"/>
      <c r="S107" s="97"/>
      <c r="T107" s="90"/>
    </row>
    <row r="108" spans="1:20" ht="3" customHeight="1" x14ac:dyDescent="0.2">
      <c r="A108" s="621"/>
      <c r="B108" s="622"/>
      <c r="C108" s="32"/>
      <c r="D108" s="11"/>
      <c r="E108" s="11"/>
      <c r="F108" s="12"/>
      <c r="G108" s="311"/>
      <c r="H108" s="173"/>
      <c r="I108" s="317"/>
      <c r="J108" s="317"/>
      <c r="K108" s="79"/>
      <c r="L108" s="66"/>
      <c r="M108" s="99"/>
      <c r="N108" s="79"/>
      <c r="O108" s="355"/>
      <c r="P108" s="66"/>
      <c r="Q108" s="362"/>
      <c r="R108" s="79"/>
      <c r="S108" s="355"/>
      <c r="T108" s="415"/>
    </row>
    <row r="109" spans="1:20" ht="11.25" customHeight="1" x14ac:dyDescent="0.2">
      <c r="A109" s="621"/>
      <c r="B109" s="622"/>
      <c r="C109" s="603"/>
      <c r="D109" s="603"/>
      <c r="E109" s="603"/>
      <c r="F109" s="603"/>
      <c r="G109" s="603"/>
      <c r="H109" s="603"/>
      <c r="I109" s="603"/>
      <c r="J109" s="11"/>
      <c r="K109" s="426"/>
      <c r="L109" s="11"/>
      <c r="M109" s="428"/>
      <c r="N109" s="428"/>
      <c r="O109" s="393"/>
      <c r="P109" s="395"/>
      <c r="Q109" s="393"/>
      <c r="R109" s="395"/>
      <c r="S109" s="449">
        <v>0</v>
      </c>
      <c r="T109" s="449">
        <v>0</v>
      </c>
    </row>
    <row r="110" spans="1:20" ht="11.25" customHeight="1" x14ac:dyDescent="0.2">
      <c r="A110" s="621"/>
      <c r="B110" s="622"/>
      <c r="C110" s="603"/>
      <c r="D110" s="603"/>
      <c r="E110" s="603"/>
      <c r="F110" s="603"/>
      <c r="G110" s="603"/>
      <c r="H110" s="603"/>
      <c r="I110" s="603"/>
      <c r="J110" s="11"/>
      <c r="K110" s="426"/>
      <c r="L110" s="11"/>
      <c r="M110" s="428"/>
      <c r="N110" s="428"/>
      <c r="O110" s="393"/>
      <c r="P110" s="394"/>
      <c r="Q110" s="393"/>
      <c r="R110" s="395"/>
      <c r="S110" s="449">
        <v>0</v>
      </c>
      <c r="T110" s="449">
        <v>0</v>
      </c>
    </row>
    <row r="111" spans="1:20" ht="11.25" customHeight="1" x14ac:dyDescent="0.2">
      <c r="A111" s="621"/>
      <c r="B111" s="622"/>
      <c r="C111" s="602">
        <v>0</v>
      </c>
      <c r="D111" s="603"/>
      <c r="E111" s="603"/>
      <c r="F111" s="603"/>
      <c r="G111" s="603">
        <v>0</v>
      </c>
      <c r="H111" s="603"/>
      <c r="I111" s="603"/>
      <c r="J111" s="11"/>
      <c r="K111" s="426"/>
      <c r="L111" s="11"/>
      <c r="M111" s="428"/>
      <c r="N111" s="428"/>
      <c r="O111" s="393">
        <v>0</v>
      </c>
      <c r="P111" s="394">
        <v>0</v>
      </c>
      <c r="Q111" s="393">
        <v>0</v>
      </c>
      <c r="R111" s="395">
        <v>0</v>
      </c>
      <c r="S111" s="449">
        <v>0</v>
      </c>
      <c r="T111" s="449">
        <v>0</v>
      </c>
    </row>
    <row r="112" spans="1:20" ht="11.25" customHeight="1" x14ac:dyDescent="0.2">
      <c r="A112" s="621"/>
      <c r="B112" s="622"/>
      <c r="C112" s="603">
        <v>0</v>
      </c>
      <c r="D112" s="603"/>
      <c r="E112" s="603"/>
      <c r="F112" s="603"/>
      <c r="G112" s="603">
        <v>0</v>
      </c>
      <c r="H112" s="603"/>
      <c r="I112" s="603"/>
      <c r="J112" s="11"/>
      <c r="K112" s="426"/>
      <c r="L112" s="11"/>
      <c r="M112" s="428"/>
      <c r="N112" s="428"/>
      <c r="O112" s="391">
        <v>0</v>
      </c>
      <c r="P112" s="392">
        <v>0</v>
      </c>
      <c r="Q112" s="391">
        <v>0</v>
      </c>
      <c r="R112" s="396">
        <v>0</v>
      </c>
      <c r="S112" s="450">
        <v>0</v>
      </c>
      <c r="T112" s="450">
        <v>0</v>
      </c>
    </row>
    <row r="113" spans="1:20" ht="11.25" customHeight="1" x14ac:dyDescent="0.2">
      <c r="A113" s="621"/>
      <c r="B113" s="622"/>
      <c r="C113" s="603">
        <v>0</v>
      </c>
      <c r="D113" s="603"/>
      <c r="E113" s="603"/>
      <c r="F113" s="603"/>
      <c r="G113" s="603">
        <v>0</v>
      </c>
      <c r="H113" s="603"/>
      <c r="I113" s="603"/>
      <c r="J113" s="11"/>
      <c r="K113" s="426"/>
      <c r="L113" s="11"/>
      <c r="M113" s="428"/>
      <c r="N113" s="428"/>
      <c r="O113" s="391">
        <v>0</v>
      </c>
      <c r="P113" s="392">
        <v>0</v>
      </c>
      <c r="Q113" s="391">
        <v>0</v>
      </c>
      <c r="R113" s="396">
        <v>0</v>
      </c>
      <c r="S113" s="450">
        <v>0</v>
      </c>
      <c r="T113" s="450">
        <v>0</v>
      </c>
    </row>
    <row r="114" spans="1:20" ht="3" customHeight="1" x14ac:dyDescent="0.2">
      <c r="A114" s="621"/>
      <c r="B114" s="622"/>
      <c r="C114" s="11"/>
      <c r="D114" s="186"/>
      <c r="E114" s="186"/>
      <c r="F114" s="12"/>
      <c r="G114" s="311"/>
      <c r="H114" s="173"/>
      <c r="I114" s="317"/>
      <c r="J114" s="317"/>
      <c r="K114" s="427"/>
      <c r="L114" s="79"/>
      <c r="M114" s="69"/>
      <c r="N114" s="69"/>
      <c r="O114" s="353"/>
      <c r="P114" s="327"/>
      <c r="Q114" s="353"/>
      <c r="R114" s="348"/>
      <c r="S114" s="359"/>
      <c r="T114" s="357"/>
    </row>
    <row r="115" spans="1:20" ht="3" customHeight="1" x14ac:dyDescent="0.2">
      <c r="A115" s="621"/>
      <c r="B115" s="622"/>
      <c r="C115" s="11"/>
      <c r="D115" s="11"/>
      <c r="E115" s="11"/>
      <c r="F115" s="12"/>
      <c r="G115" s="346"/>
      <c r="H115" s="173"/>
      <c r="I115" s="317"/>
      <c r="J115" s="341"/>
      <c r="K115" s="79"/>
      <c r="L115" s="341"/>
      <c r="M115" s="78"/>
      <c r="N115" s="341"/>
      <c r="O115" s="352"/>
      <c r="P115" s="75"/>
      <c r="Q115" s="352"/>
      <c r="R115" s="341"/>
      <c r="S115" s="352"/>
      <c r="T115" s="387"/>
    </row>
    <row r="116" spans="1:20" ht="11.25" customHeight="1" x14ac:dyDescent="0.2">
      <c r="A116" s="621"/>
      <c r="B116" s="622"/>
      <c r="C116" s="11" t="s">
        <v>21</v>
      </c>
      <c r="D116" s="11"/>
      <c r="E116" s="11"/>
      <c r="F116" s="12"/>
      <c r="G116" s="346"/>
      <c r="H116" s="173"/>
      <c r="I116" s="342"/>
      <c r="J116" s="342"/>
      <c r="K116" s="66"/>
      <c r="L116" s="66"/>
      <c r="M116" s="66"/>
      <c r="N116" s="66"/>
      <c r="O116" s="446">
        <f>SUM(O109:O113)</f>
        <v>0</v>
      </c>
      <c r="P116" s="446">
        <f t="shared" ref="P116:T116" si="1">SUM(P109:P113)</f>
        <v>0</v>
      </c>
      <c r="Q116" s="446">
        <f t="shared" si="1"/>
        <v>0</v>
      </c>
      <c r="R116" s="446">
        <f t="shared" si="1"/>
        <v>0</v>
      </c>
      <c r="S116" s="390">
        <f t="shared" si="1"/>
        <v>0</v>
      </c>
      <c r="T116" s="390">
        <f t="shared" si="1"/>
        <v>0</v>
      </c>
    </row>
    <row r="117" spans="1:20" ht="11.25" customHeight="1" x14ac:dyDescent="0.2">
      <c r="A117" s="621"/>
      <c r="B117" s="622"/>
      <c r="C117" s="11" t="s">
        <v>179</v>
      </c>
      <c r="D117" s="11"/>
      <c r="E117" s="11"/>
      <c r="F117" s="12"/>
      <c r="G117" s="346"/>
      <c r="H117" s="173"/>
      <c r="I117" s="342"/>
      <c r="J117" s="342"/>
      <c r="K117" s="66"/>
      <c r="L117" s="66"/>
      <c r="M117" s="66"/>
      <c r="N117" s="66"/>
      <c r="O117" s="390">
        <f t="shared" ref="O117:T117" si="2">SUM(O118:O119)</f>
        <v>0</v>
      </c>
      <c r="P117" s="390">
        <f>SUM(P118:P119)</f>
        <v>0</v>
      </c>
      <c r="Q117" s="390">
        <f t="shared" si="2"/>
        <v>0</v>
      </c>
      <c r="R117" s="390">
        <f t="shared" si="2"/>
        <v>0</v>
      </c>
      <c r="S117" s="390">
        <f t="shared" si="2"/>
        <v>0</v>
      </c>
      <c r="T117" s="390">
        <f t="shared" si="2"/>
        <v>0</v>
      </c>
    </row>
    <row r="118" spans="1:20" ht="11.25" customHeight="1" x14ac:dyDescent="0.2">
      <c r="A118" s="628"/>
      <c r="B118" s="629"/>
      <c r="C118" s="107" t="s">
        <v>247</v>
      </c>
      <c r="D118" s="11"/>
      <c r="E118" s="11"/>
      <c r="F118" s="12"/>
      <c r="G118" s="346"/>
      <c r="H118" s="173"/>
      <c r="I118" s="342"/>
      <c r="J118" s="342"/>
      <c r="K118" s="66"/>
      <c r="L118" s="66"/>
      <c r="M118" s="66"/>
      <c r="N118" s="66"/>
      <c r="O118" s="397">
        <v>0</v>
      </c>
      <c r="P118" s="398"/>
      <c r="Q118" s="397"/>
      <c r="R118" s="399"/>
      <c r="S118" s="451">
        <v>0</v>
      </c>
      <c r="T118" s="451">
        <v>0</v>
      </c>
    </row>
    <row r="119" spans="1:20" ht="11.25" customHeight="1" x14ac:dyDescent="0.2">
      <c r="A119" s="628"/>
      <c r="B119" s="629"/>
      <c r="C119" s="107" t="s">
        <v>248</v>
      </c>
      <c r="D119" s="11"/>
      <c r="E119" s="11"/>
      <c r="F119" s="12"/>
      <c r="G119" s="346"/>
      <c r="H119" s="173"/>
      <c r="I119" s="342"/>
      <c r="J119" s="342"/>
      <c r="K119" s="66"/>
      <c r="L119" s="66"/>
      <c r="M119" s="66"/>
      <c r="N119" s="66"/>
      <c r="O119" s="397">
        <v>0</v>
      </c>
      <c r="P119" s="398"/>
      <c r="Q119" s="397"/>
      <c r="R119" s="399"/>
      <c r="S119" s="451">
        <v>0</v>
      </c>
      <c r="T119" s="451">
        <v>0</v>
      </c>
    </row>
    <row r="120" spans="1:20" ht="3" customHeight="1" x14ac:dyDescent="0.2">
      <c r="A120" s="630"/>
      <c r="B120" s="631"/>
      <c r="C120" s="163"/>
      <c r="D120" s="163"/>
      <c r="E120" s="163"/>
      <c r="F120" s="164"/>
      <c r="G120" s="371"/>
      <c r="H120" s="277"/>
      <c r="I120" s="372"/>
      <c r="J120" s="372"/>
      <c r="K120" s="85"/>
      <c r="L120" s="85"/>
      <c r="M120" s="85"/>
      <c r="N120" s="85"/>
      <c r="O120" s="373"/>
      <c r="P120" s="90"/>
      <c r="Q120" s="373"/>
      <c r="R120" s="85"/>
      <c r="S120" s="373"/>
      <c r="T120" s="373"/>
    </row>
    <row r="121" spans="1:20" ht="3" customHeight="1" x14ac:dyDescent="0.2">
      <c r="A121" s="627"/>
      <c r="B121" s="627"/>
      <c r="C121" s="374"/>
      <c r="D121" s="374"/>
      <c r="E121" s="375"/>
      <c r="F121" s="376"/>
      <c r="G121" s="377"/>
      <c r="H121" s="378"/>
      <c r="I121" s="379"/>
      <c r="J121" s="379"/>
      <c r="K121" s="380"/>
      <c r="L121" s="380"/>
      <c r="M121" s="381"/>
      <c r="N121" s="381"/>
      <c r="O121" s="380"/>
      <c r="P121" s="380"/>
      <c r="Q121" s="380"/>
      <c r="R121" s="381"/>
      <c r="S121" s="381"/>
      <c r="T121" s="416"/>
    </row>
    <row r="122" spans="1:20" ht="3" customHeight="1" x14ac:dyDescent="0.2">
      <c r="A122" s="621"/>
      <c r="B122" s="622"/>
      <c r="C122" s="105"/>
      <c r="D122" s="129"/>
      <c r="E122" s="389"/>
      <c r="F122" s="304"/>
      <c r="G122" s="314"/>
      <c r="H122" s="315"/>
      <c r="J122" s="361"/>
      <c r="K122" s="361"/>
      <c r="L122" s="88"/>
      <c r="M122" s="99"/>
      <c r="N122" s="99"/>
      <c r="O122" s="88"/>
      <c r="P122" s="88"/>
      <c r="Q122" s="88"/>
      <c r="R122" s="99"/>
      <c r="S122" s="99"/>
      <c r="T122" s="363"/>
    </row>
    <row r="123" spans="1:20" ht="11.25" customHeight="1" x14ac:dyDescent="0.2">
      <c r="A123" s="625" t="s">
        <v>192</v>
      </c>
      <c r="B123" s="626"/>
      <c r="C123" s="11" t="s">
        <v>196</v>
      </c>
      <c r="D123" s="229"/>
      <c r="E123" s="229"/>
      <c r="F123" s="170"/>
      <c r="G123" s="311"/>
      <c r="H123" s="173"/>
      <c r="J123" s="317"/>
      <c r="K123" s="317"/>
      <c r="L123" s="66"/>
      <c r="M123" s="79"/>
      <c r="N123" s="79"/>
      <c r="O123" s="79"/>
      <c r="P123" s="66"/>
      <c r="Q123" s="79"/>
      <c r="R123" s="79"/>
      <c r="S123" s="79"/>
      <c r="T123" s="70"/>
    </row>
    <row r="124" spans="1:20" ht="11.25" customHeight="1" x14ac:dyDescent="0.2">
      <c r="A124" s="635">
        <v>315</v>
      </c>
      <c r="B124" s="636"/>
      <c r="C124" s="308" t="s">
        <v>159</v>
      </c>
      <c r="D124" s="364"/>
      <c r="E124" s="364"/>
      <c r="F124" s="125"/>
      <c r="G124" s="316"/>
      <c r="H124" s="365"/>
      <c r="I124" s="366"/>
      <c r="J124" s="366"/>
      <c r="K124" s="97"/>
      <c r="L124" s="85"/>
      <c r="M124" s="308" t="s">
        <v>177</v>
      </c>
      <c r="N124" s="308" t="s">
        <v>176</v>
      </c>
      <c r="O124" s="97"/>
      <c r="P124" s="85"/>
      <c r="Q124" s="97"/>
      <c r="R124" s="97"/>
      <c r="S124" s="97"/>
      <c r="T124" s="90"/>
    </row>
    <row r="125" spans="1:20" ht="3" customHeight="1" x14ac:dyDescent="0.2">
      <c r="A125" s="621"/>
      <c r="B125" s="622"/>
      <c r="C125" s="11"/>
      <c r="D125" s="229"/>
      <c r="E125" s="229"/>
      <c r="F125" s="170"/>
      <c r="G125" s="311"/>
      <c r="H125" s="173"/>
      <c r="I125" s="317"/>
      <c r="J125" s="317"/>
      <c r="K125" s="79"/>
      <c r="L125" s="66"/>
      <c r="M125" s="78"/>
      <c r="N125" s="79"/>
      <c r="O125" s="355"/>
      <c r="P125" s="70"/>
      <c r="Q125" s="355"/>
      <c r="R125" s="79"/>
      <c r="S125" s="355"/>
      <c r="T125" s="70"/>
    </row>
    <row r="126" spans="1:20" ht="11.25" customHeight="1" x14ac:dyDescent="0.2">
      <c r="A126" s="621"/>
      <c r="B126" s="622"/>
      <c r="C126" s="603"/>
      <c r="D126" s="603"/>
      <c r="E126" s="603"/>
      <c r="F126" s="603"/>
      <c r="G126" s="603"/>
      <c r="H126" s="603"/>
      <c r="I126" s="603"/>
      <c r="J126" s="603"/>
      <c r="K126" s="603"/>
      <c r="L126" s="66"/>
      <c r="M126" s="514"/>
      <c r="N126" s="514"/>
      <c r="O126" s="397"/>
      <c r="P126" s="398"/>
      <c r="Q126" s="397"/>
      <c r="R126" s="399"/>
      <c r="S126" s="397"/>
      <c r="T126" s="398"/>
    </row>
    <row r="127" spans="1:20" ht="11.25" customHeight="1" x14ac:dyDescent="0.2">
      <c r="A127" s="621"/>
      <c r="B127" s="622"/>
      <c r="C127" s="603"/>
      <c r="D127" s="603"/>
      <c r="E127" s="603"/>
      <c r="F127" s="603"/>
      <c r="G127" s="603"/>
      <c r="H127" s="603"/>
      <c r="I127" s="603"/>
      <c r="J127" s="603"/>
      <c r="K127" s="603"/>
      <c r="L127" s="66"/>
      <c r="M127" s="514"/>
      <c r="N127" s="514"/>
      <c r="O127" s="393"/>
      <c r="P127" s="394"/>
      <c r="Q127" s="393"/>
      <c r="R127" s="395"/>
      <c r="S127" s="393"/>
      <c r="T127" s="394"/>
    </row>
    <row r="128" spans="1:20" ht="11.25" customHeight="1" x14ac:dyDescent="0.2">
      <c r="A128" s="621"/>
      <c r="B128" s="622"/>
      <c r="C128" s="603"/>
      <c r="D128" s="603"/>
      <c r="E128" s="603"/>
      <c r="F128" s="603"/>
      <c r="G128" s="603"/>
      <c r="H128" s="603"/>
      <c r="I128" s="603"/>
      <c r="J128" s="603"/>
      <c r="K128" s="603"/>
      <c r="L128" s="66"/>
      <c r="M128" s="428"/>
      <c r="N128" s="514"/>
      <c r="O128" s="393"/>
      <c r="P128" s="394"/>
      <c r="Q128" s="393"/>
      <c r="R128" s="395"/>
      <c r="S128" s="393"/>
      <c r="T128" s="394"/>
    </row>
    <row r="129" spans="1:20" ht="11.25" customHeight="1" x14ac:dyDescent="0.2">
      <c r="A129" s="621"/>
      <c r="B129" s="622"/>
      <c r="C129" s="603"/>
      <c r="D129" s="603"/>
      <c r="E129" s="603"/>
      <c r="F129" s="603"/>
      <c r="G129" s="603"/>
      <c r="H129" s="603"/>
      <c r="I129" s="603"/>
      <c r="J129" s="603"/>
      <c r="K129" s="603"/>
      <c r="L129" s="341"/>
      <c r="M129" s="428"/>
      <c r="N129" s="514"/>
      <c r="O129" s="397"/>
      <c r="P129" s="398"/>
      <c r="Q129" s="397"/>
      <c r="R129" s="399"/>
      <c r="S129" s="397"/>
      <c r="T129" s="398"/>
    </row>
    <row r="130" spans="1:20" ht="11.25" customHeight="1" x14ac:dyDescent="0.2">
      <c r="A130" s="621"/>
      <c r="B130" s="622"/>
      <c r="C130" s="603"/>
      <c r="D130" s="603"/>
      <c r="E130" s="603"/>
      <c r="F130" s="603"/>
      <c r="G130" s="603"/>
      <c r="H130" s="603"/>
      <c r="I130" s="603"/>
      <c r="J130" s="603"/>
      <c r="K130" s="603"/>
      <c r="L130" s="66"/>
      <c r="M130" s="514"/>
      <c r="N130" s="514"/>
      <c r="O130" s="397"/>
      <c r="P130" s="398"/>
      <c r="Q130" s="397"/>
      <c r="R130" s="399"/>
      <c r="S130" s="397"/>
      <c r="T130" s="398"/>
    </row>
    <row r="131" spans="1:20" ht="3" customHeight="1" x14ac:dyDescent="0.2">
      <c r="A131" s="621"/>
      <c r="B131" s="622"/>
      <c r="C131" s="32"/>
      <c r="D131" s="32"/>
      <c r="E131" s="32"/>
      <c r="F131" s="32"/>
      <c r="G131" s="311"/>
      <c r="H131" s="173"/>
      <c r="I131" s="317"/>
      <c r="J131" s="317"/>
      <c r="K131" s="66"/>
      <c r="L131" s="66"/>
      <c r="M131" s="66"/>
      <c r="N131" s="66"/>
      <c r="O131" s="354"/>
      <c r="P131" s="70"/>
      <c r="Q131" s="354"/>
      <c r="R131" s="66"/>
      <c r="S131" s="354"/>
      <c r="T131" s="70"/>
    </row>
    <row r="132" spans="1:20" ht="3" customHeight="1" x14ac:dyDescent="0.2">
      <c r="A132" s="621"/>
      <c r="B132" s="622"/>
      <c r="C132" s="32"/>
      <c r="D132" s="32"/>
      <c r="E132" s="32"/>
      <c r="F132" s="32"/>
      <c r="G132" s="347"/>
      <c r="H132" s="173"/>
      <c r="I132" s="86"/>
      <c r="J132" s="38"/>
      <c r="K132" s="96"/>
      <c r="L132" s="38"/>
      <c r="M132" s="66"/>
      <c r="N132" s="38"/>
      <c r="O132" s="356"/>
      <c r="P132" s="351"/>
      <c r="Q132" s="356"/>
      <c r="R132" s="350"/>
      <c r="S132" s="373"/>
      <c r="T132" s="351"/>
    </row>
    <row r="133" spans="1:20" ht="3" customHeight="1" x14ac:dyDescent="0.2">
      <c r="A133" s="621"/>
      <c r="B133" s="622"/>
      <c r="C133" s="31"/>
      <c r="D133" s="32"/>
      <c r="E133" s="32"/>
      <c r="F133" s="170"/>
      <c r="G133" s="311"/>
      <c r="H133" s="173"/>
      <c r="I133" s="86"/>
      <c r="J133" s="344"/>
      <c r="K133" s="79"/>
      <c r="L133" s="79"/>
      <c r="M133" s="66"/>
      <c r="N133" s="344"/>
      <c r="O133" s="355"/>
      <c r="P133" s="71"/>
      <c r="Q133" s="355"/>
      <c r="R133" s="344"/>
      <c r="S133" s="354"/>
      <c r="T133" s="71"/>
    </row>
    <row r="134" spans="1:20" ht="11.25" customHeight="1" x14ac:dyDescent="0.2">
      <c r="A134" s="621"/>
      <c r="B134" s="622"/>
      <c r="C134" s="11" t="s">
        <v>21</v>
      </c>
      <c r="D134" s="32"/>
      <c r="E134" s="32"/>
      <c r="F134" s="170"/>
      <c r="G134" s="311"/>
      <c r="H134" s="173"/>
      <c r="I134" s="86"/>
      <c r="J134" s="344"/>
      <c r="K134" s="79"/>
      <c r="L134" s="79"/>
      <c r="M134" s="66"/>
      <c r="N134" s="344"/>
      <c r="O134" s="446">
        <f t="shared" ref="O134:T134" si="3">SUM(O126:O130)</f>
        <v>0</v>
      </c>
      <c r="P134" s="446">
        <f t="shared" si="3"/>
        <v>0</v>
      </c>
      <c r="Q134" s="446">
        <f t="shared" si="3"/>
        <v>0</v>
      </c>
      <c r="R134" s="446">
        <f t="shared" si="3"/>
        <v>0</v>
      </c>
      <c r="S134" s="446">
        <f t="shared" si="3"/>
        <v>0</v>
      </c>
      <c r="T134" s="446">
        <f t="shared" si="3"/>
        <v>0</v>
      </c>
    </row>
    <row r="135" spans="1:20" ht="11.25" customHeight="1" x14ac:dyDescent="0.2">
      <c r="A135" s="621"/>
      <c r="B135" s="622"/>
      <c r="C135" s="11" t="s">
        <v>193</v>
      </c>
      <c r="D135" s="32"/>
      <c r="E135" s="32"/>
      <c r="F135" s="170"/>
      <c r="G135" s="311"/>
      <c r="H135" s="173"/>
      <c r="I135" s="86"/>
      <c r="J135" s="86"/>
      <c r="K135" s="79"/>
      <c r="L135" s="79"/>
      <c r="M135" s="66"/>
      <c r="N135" s="66"/>
      <c r="O135" s="390">
        <f t="shared" ref="O135:T135" si="4">SUM(O137:O138)</f>
        <v>0</v>
      </c>
      <c r="P135" s="390">
        <f t="shared" si="4"/>
        <v>0</v>
      </c>
      <c r="Q135" s="390">
        <f t="shared" si="4"/>
        <v>0</v>
      </c>
      <c r="R135" s="390">
        <f t="shared" si="4"/>
        <v>0</v>
      </c>
      <c r="S135" s="390">
        <f t="shared" si="4"/>
        <v>0</v>
      </c>
      <c r="T135" s="390">
        <f t="shared" si="4"/>
        <v>0</v>
      </c>
    </row>
    <row r="136" spans="1:20" ht="11.25" customHeight="1" x14ac:dyDescent="0.2">
      <c r="A136" s="407"/>
      <c r="B136" s="408"/>
      <c r="C136" s="107" t="s">
        <v>249</v>
      </c>
      <c r="D136" s="32"/>
      <c r="E136" s="32"/>
      <c r="F136" s="170"/>
      <c r="G136" s="311"/>
      <c r="H136" s="173"/>
      <c r="I136" s="86"/>
      <c r="J136" s="86"/>
      <c r="K136" s="79"/>
      <c r="L136" s="79"/>
      <c r="M136" s="66"/>
      <c r="N136" s="66"/>
      <c r="O136" s="448">
        <v>0</v>
      </c>
      <c r="P136" s="325">
        <v>0</v>
      </c>
      <c r="Q136" s="448">
        <v>0</v>
      </c>
      <c r="R136" s="319">
        <v>0</v>
      </c>
      <c r="S136" s="448">
        <v>0</v>
      </c>
      <c r="T136" s="325">
        <v>0</v>
      </c>
    </row>
    <row r="137" spans="1:20" ht="11.25" customHeight="1" x14ac:dyDescent="0.2">
      <c r="A137" s="625"/>
      <c r="B137" s="626"/>
      <c r="C137" s="107" t="s">
        <v>250</v>
      </c>
      <c r="D137" s="32"/>
      <c r="E137" s="32"/>
      <c r="F137" s="170"/>
      <c r="G137" s="311"/>
      <c r="H137" s="173"/>
      <c r="I137" s="86"/>
      <c r="J137" s="86"/>
      <c r="K137" s="79"/>
      <c r="L137" s="79"/>
      <c r="M137" s="66"/>
      <c r="N137" s="66"/>
      <c r="O137" s="397">
        <v>0</v>
      </c>
      <c r="P137" s="398"/>
      <c r="Q137" s="397"/>
      <c r="R137" s="399"/>
      <c r="S137" s="397"/>
      <c r="T137" s="398">
        <v>0</v>
      </c>
    </row>
    <row r="138" spans="1:20" ht="11.25" customHeight="1" x14ac:dyDescent="0.2">
      <c r="A138" s="625"/>
      <c r="B138" s="626"/>
      <c r="C138" s="107" t="s">
        <v>251</v>
      </c>
      <c r="D138" s="32"/>
      <c r="E138" s="32"/>
      <c r="F138" s="170"/>
      <c r="G138" s="311"/>
      <c r="H138" s="333"/>
      <c r="I138" s="86"/>
      <c r="J138" s="331"/>
      <c r="K138" s="79"/>
      <c r="L138" s="332">
        <f>ROUND(J133*$H$63+L133,0)</f>
        <v>0</v>
      </c>
      <c r="M138" s="66"/>
      <c r="N138" s="331">
        <f>ROUND(N133+(P133/$H$63),0)</f>
        <v>0</v>
      </c>
      <c r="O138" s="397">
        <v>0</v>
      </c>
      <c r="P138" s="398">
        <v>0</v>
      </c>
      <c r="Q138" s="397">
        <v>0</v>
      </c>
      <c r="R138" s="399">
        <v>0</v>
      </c>
      <c r="S138" s="397">
        <v>0</v>
      </c>
      <c r="T138" s="398">
        <v>0</v>
      </c>
    </row>
    <row r="139" spans="1:20" ht="3" customHeight="1" x14ac:dyDescent="0.2">
      <c r="A139" s="630"/>
      <c r="B139" s="631"/>
      <c r="C139" s="163"/>
      <c r="D139" s="236"/>
      <c r="E139" s="236"/>
      <c r="F139" s="125"/>
      <c r="G139" s="316"/>
      <c r="H139" s="277"/>
      <c r="I139" s="73"/>
      <c r="J139" s="73"/>
      <c r="K139" s="97"/>
      <c r="L139" s="85"/>
      <c r="M139" s="97"/>
      <c r="N139" s="97"/>
      <c r="O139" s="357"/>
      <c r="P139" s="90"/>
      <c r="Q139" s="357"/>
      <c r="R139" s="97"/>
      <c r="S139" s="357"/>
      <c r="T139" s="90"/>
    </row>
    <row r="140" spans="1:20" ht="11.25" customHeight="1" x14ac:dyDescent="0.2">
      <c r="A140" s="632"/>
      <c r="B140" s="632"/>
      <c r="C140" s="186"/>
      <c r="D140" s="230"/>
      <c r="E140" s="230"/>
      <c r="F140" s="170"/>
      <c r="G140" s="311"/>
      <c r="H140" s="340"/>
      <c r="I140" s="343"/>
      <c r="J140" s="343"/>
      <c r="K140" s="79"/>
      <c r="L140" s="66"/>
      <c r="M140" s="186"/>
      <c r="N140" s="186"/>
      <c r="O140" s="79"/>
      <c r="P140" s="66"/>
      <c r="Q140" s="79"/>
      <c r="R140" s="79"/>
      <c r="S140" s="79"/>
      <c r="T140" s="66"/>
    </row>
    <row r="141" spans="1:20" ht="3" customHeight="1" x14ac:dyDescent="0.2">
      <c r="A141" s="632"/>
      <c r="B141" s="632"/>
      <c r="C141" s="31"/>
      <c r="D141" s="32"/>
      <c r="F141" s="33"/>
      <c r="G141" s="34"/>
      <c r="H141" s="35"/>
      <c r="I141" s="86"/>
      <c r="J141" s="86"/>
      <c r="K141" s="66"/>
      <c r="L141" s="66"/>
      <c r="M141" s="66"/>
      <c r="N141" s="66"/>
      <c r="O141" s="66"/>
      <c r="P141" s="66"/>
      <c r="Q141" s="66"/>
      <c r="R141" s="66"/>
      <c r="S141" s="66"/>
      <c r="T141" s="66"/>
    </row>
    <row r="142" spans="1:20" ht="11.25" customHeight="1" x14ac:dyDescent="0.2">
      <c r="A142" s="37"/>
      <c r="B142" s="31"/>
      <c r="C142" s="11"/>
      <c r="D142" s="11"/>
      <c r="E142" s="11"/>
      <c r="F142" s="11"/>
      <c r="G142" s="11"/>
      <c r="H142" s="11"/>
      <c r="I142" s="11"/>
      <c r="J142" s="11"/>
      <c r="K142" s="11"/>
      <c r="L142" s="66"/>
      <c r="M142" s="66"/>
      <c r="N142" s="66"/>
      <c r="O142" s="66"/>
      <c r="P142" s="66"/>
      <c r="Q142" s="66"/>
      <c r="R142" s="66"/>
      <c r="S142" s="66"/>
      <c r="T142" s="66"/>
    </row>
    <row r="143" spans="1:20" ht="11.25" customHeight="1" x14ac:dyDescent="0.2">
      <c r="A143" s="37"/>
      <c r="B143" s="31"/>
      <c r="C143" s="11"/>
      <c r="D143" s="11"/>
      <c r="E143" s="11"/>
      <c r="F143" s="11"/>
      <c r="G143" s="11"/>
      <c r="H143" s="11"/>
      <c r="I143" s="11"/>
      <c r="J143" s="11"/>
      <c r="K143" s="11"/>
      <c r="L143" s="66"/>
      <c r="M143" s="66"/>
      <c r="N143" s="66"/>
      <c r="O143" s="66"/>
      <c r="P143" s="66"/>
      <c r="Q143" s="66"/>
      <c r="R143" s="66"/>
      <c r="S143" s="66"/>
      <c r="T143" s="66"/>
    </row>
    <row r="144" spans="1:20" ht="11.25" customHeight="1" x14ac:dyDescent="0.2">
      <c r="C144" s="11"/>
      <c r="D144" s="11"/>
      <c r="E144" s="11"/>
      <c r="F144" s="11"/>
      <c r="G144" s="11"/>
      <c r="H144" s="11"/>
      <c r="I144" s="11"/>
      <c r="J144" s="11"/>
      <c r="K144" s="11"/>
    </row>
  </sheetData>
  <customSheetViews>
    <customSheetView guid="{E5F09CA3-2595-4EC3-A32D-F75E87B8A434}" showGridLines="0" zeroValues="0" fitToPage="1">
      <selection activeCell="I83" sqref="I83"/>
      <rowBreaks count="1" manualBreakCount="1">
        <brk id="68" max="19" man="1"/>
      </rowBreaks>
      <pageMargins left="0.47244094488188981" right="0.47244094488188981" top="0.23622047244094491" bottom="0.47244094488188981" header="0" footer="0.31496062992125984"/>
      <pageSetup paperSize="9" scale="91" fitToHeight="2" orientation="landscape" r:id="rId1"/>
      <headerFooter alignWithMargins="0">
        <oddFooter>&amp;C&amp;7Form. 30 &amp;R&amp;7&amp;P von &amp;N</oddFooter>
      </headerFooter>
    </customSheetView>
    <customSheetView guid="{D8E0EBF0-41F9-4B34-B3A3-37F4D54137CB}" showGridLines="0" zeroValues="0" fitToPage="1">
      <selection activeCell="I83" sqref="I83"/>
      <rowBreaks count="1" manualBreakCount="1">
        <brk id="68" max="19" man="1"/>
      </rowBreaks>
      <pageMargins left="0.47244094488188981" right="0.47244094488188981" top="0.23622047244094491" bottom="0.47244094488188981" header="0" footer="0.31496062992125984"/>
      <pageSetup paperSize="9" scale="91" fitToHeight="2" orientation="landscape" r:id="rId2"/>
      <headerFooter alignWithMargins="0">
        <oddFooter>&amp;C&amp;7Form. 30 &amp;R&amp;7&amp;P von &amp;N</oddFooter>
      </headerFooter>
    </customSheetView>
  </customSheetViews>
  <mergeCells count="96">
    <mergeCell ref="I17:L17"/>
    <mergeCell ref="M17:P17"/>
    <mergeCell ref="Q17:T17"/>
    <mergeCell ref="A20:A33"/>
    <mergeCell ref="A78:G78"/>
    <mergeCell ref="A63:G64"/>
    <mergeCell ref="A123:B123"/>
    <mergeCell ref="Q85:R85"/>
    <mergeCell ref="S85:T85"/>
    <mergeCell ref="A88:B88"/>
    <mergeCell ref="A85:B87"/>
    <mergeCell ref="O85:P85"/>
    <mergeCell ref="C98:N98"/>
    <mergeCell ref="A92:B92"/>
    <mergeCell ref="A93:B93"/>
    <mergeCell ref="C96:N96"/>
    <mergeCell ref="A91:B91"/>
    <mergeCell ref="A90:B90"/>
    <mergeCell ref="A89:B89"/>
    <mergeCell ref="C97:N97"/>
    <mergeCell ref="A94:B94"/>
    <mergeCell ref="A106:B106"/>
    <mergeCell ref="A141:B141"/>
    <mergeCell ref="A105:B105"/>
    <mergeCell ref="A122:B122"/>
    <mergeCell ref="C110:F110"/>
    <mergeCell ref="C111:F111"/>
    <mergeCell ref="A108:B108"/>
    <mergeCell ref="A114:B114"/>
    <mergeCell ref="A115:B115"/>
    <mergeCell ref="A109:B109"/>
    <mergeCell ref="A139:B139"/>
    <mergeCell ref="A134:B134"/>
    <mergeCell ref="A138:B138"/>
    <mergeCell ref="A124:B124"/>
    <mergeCell ref="A140:B140"/>
    <mergeCell ref="A117:B117"/>
    <mergeCell ref="A120:B120"/>
    <mergeCell ref="A127:B127"/>
    <mergeCell ref="A126:B126"/>
    <mergeCell ref="A10:G10"/>
    <mergeCell ref="A11:G11"/>
    <mergeCell ref="A12:G12"/>
    <mergeCell ref="A13:G13"/>
    <mergeCell ref="A14:G14"/>
    <mergeCell ref="A110:B110"/>
    <mergeCell ref="A104:B104"/>
    <mergeCell ref="A15:G15"/>
    <mergeCell ref="A34:A56"/>
    <mergeCell ref="A57:A60"/>
    <mergeCell ref="A80:G80"/>
    <mergeCell ref="A79:G79"/>
    <mergeCell ref="C113:F113"/>
    <mergeCell ref="A119:B119"/>
    <mergeCell ref="A81:G81"/>
    <mergeCell ref="A82:G82"/>
    <mergeCell ref="A83:G83"/>
    <mergeCell ref="A103:B103"/>
    <mergeCell ref="C95:N95"/>
    <mergeCell ref="C99:N99"/>
    <mergeCell ref="A100:B100"/>
    <mergeCell ref="A96:B96"/>
    <mergeCell ref="A97:B97"/>
    <mergeCell ref="A98:B98"/>
    <mergeCell ref="A99:B99"/>
    <mergeCell ref="A95:B95"/>
    <mergeCell ref="A102:B102"/>
    <mergeCell ref="A101:B101"/>
    <mergeCell ref="A121:B121"/>
    <mergeCell ref="A118:B118"/>
    <mergeCell ref="G113:I113"/>
    <mergeCell ref="C109:F109"/>
    <mergeCell ref="G109:I109"/>
    <mergeCell ref="G112:I112"/>
    <mergeCell ref="C112:F112"/>
    <mergeCell ref="A112:B112"/>
    <mergeCell ref="A113:B113"/>
    <mergeCell ref="A116:B116"/>
    <mergeCell ref="G110:I110"/>
    <mergeCell ref="G111:I111"/>
    <mergeCell ref="A125:B125"/>
    <mergeCell ref="A107:B107"/>
    <mergeCell ref="A111:B111"/>
    <mergeCell ref="C130:K130"/>
    <mergeCell ref="A137:B137"/>
    <mergeCell ref="A132:B132"/>
    <mergeCell ref="A133:B133"/>
    <mergeCell ref="A131:B131"/>
    <mergeCell ref="A130:B130"/>
    <mergeCell ref="A135:B135"/>
    <mergeCell ref="C128:K128"/>
    <mergeCell ref="A128:B128"/>
    <mergeCell ref="C126:K126"/>
    <mergeCell ref="C127:K127"/>
    <mergeCell ref="C129:K129"/>
    <mergeCell ref="A129:B129"/>
  </mergeCells>
  <phoneticPr fontId="1" type="noConversion"/>
  <pageMargins left="0.47244094488188981" right="0.47244094488188981" top="0.23622047244094491" bottom="0.47244094488188981" header="0" footer="0.31496062992125984"/>
  <pageSetup paperSize="9" scale="88" fitToHeight="2" orientation="landscape" r:id="rId3"/>
  <headerFooter alignWithMargins="0">
    <oddFooter>&amp;C&amp;7Form. 30 &amp;R&amp;7&amp;P von &amp;N</oddFooter>
  </headerFooter>
  <rowBreaks count="1" manualBreakCount="1">
    <brk id="68" max="19" man="1"/>
  </rowBreaks>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5F990-A79B-4DB5-A92D-CECCE8AA190B}">
  <sheetPr>
    <tabColor theme="8" tint="0.39997558519241921"/>
  </sheetPr>
  <dimension ref="A1:AA128"/>
  <sheetViews>
    <sheetView showGridLines="0" showZeros="0" zoomScale="115" zoomScaleNormal="115" zoomScaleSheetLayoutView="100" workbookViewId="0">
      <selection activeCell="I83" sqref="I83"/>
    </sheetView>
  </sheetViews>
  <sheetFormatPr baseColWidth="10" defaultColWidth="11.42578125" defaultRowHeight="11.25" customHeight="1" x14ac:dyDescent="0.2"/>
  <cols>
    <col min="1" max="1" width="2.85546875" style="1" customWidth="1"/>
    <col min="2" max="2" width="2.28515625" style="1" customWidth="1"/>
    <col min="3" max="3" width="7.7109375" style="1" customWidth="1"/>
    <col min="4" max="5" width="3.7109375" style="1" customWidth="1"/>
    <col min="6" max="6" width="8.7109375" style="2" customWidth="1"/>
    <col min="7" max="7" width="17.28515625" style="8" customWidth="1"/>
    <col min="8" max="8" width="3.7109375" style="8" customWidth="1"/>
    <col min="9" max="10" width="8.85546875" style="1" customWidth="1"/>
    <col min="11" max="12" width="8.85546875" customWidth="1"/>
    <col min="13" max="19" width="8.85546875" style="1" customWidth="1"/>
    <col min="20" max="20" width="8.85546875" customWidth="1"/>
    <col min="21" max="22" width="7.7109375" customWidth="1"/>
    <col min="23" max="24" width="9.42578125" customWidth="1"/>
    <col min="25" max="27" width="10.85546875"/>
    <col min="28" max="16384" width="11.42578125" style="1"/>
  </cols>
  <sheetData>
    <row r="1" spans="1:27" customFormat="1" ht="12.75" x14ac:dyDescent="0.2"/>
    <row r="2" spans="1:27" customFormat="1" ht="12.75" x14ac:dyDescent="0.2"/>
    <row r="3" spans="1:27" customFormat="1" ht="12.75" x14ac:dyDescent="0.2"/>
    <row r="4" spans="1:27" customFormat="1" ht="12.75" x14ac:dyDescent="0.2"/>
    <row r="5" spans="1:27" ht="8.1" customHeight="1" x14ac:dyDescent="0.2">
      <c r="G5" s="3"/>
      <c r="H5" s="4"/>
      <c r="I5" s="5"/>
      <c r="J5" s="5"/>
      <c r="R5" s="5"/>
      <c r="S5" s="5"/>
    </row>
    <row r="6" spans="1:27" ht="11.25" customHeight="1" x14ac:dyDescent="0.2">
      <c r="A6" s="515" t="s">
        <v>218</v>
      </c>
      <c r="E6" s="5"/>
      <c r="G6" s="3"/>
      <c r="H6" s="4"/>
      <c r="I6" s="5"/>
      <c r="J6" s="6"/>
      <c r="K6" s="5"/>
      <c r="L6" s="6"/>
      <c r="M6" s="6"/>
      <c r="N6" s="5"/>
      <c r="O6" s="39"/>
      <c r="P6" s="5"/>
      <c r="Q6" s="5"/>
      <c r="R6" s="5"/>
      <c r="S6" s="5"/>
      <c r="T6" s="1"/>
      <c r="U6" s="1"/>
      <c r="V6" s="1"/>
      <c r="W6" s="1"/>
      <c r="X6" s="1"/>
      <c r="Y6" s="1"/>
      <c r="Z6" s="1"/>
      <c r="AA6" s="1"/>
    </row>
    <row r="7" spans="1:27" ht="3" customHeight="1" x14ac:dyDescent="0.2">
      <c r="G7" s="3"/>
      <c r="H7" s="4"/>
      <c r="I7" s="5"/>
      <c r="J7" s="5"/>
      <c r="R7" s="5"/>
      <c r="S7" s="5"/>
    </row>
    <row r="8" spans="1:27" ht="3" customHeight="1" x14ac:dyDescent="0.2">
      <c r="G8" s="3"/>
      <c r="H8" s="4"/>
      <c r="I8" s="5"/>
      <c r="J8" s="5"/>
      <c r="R8" s="5"/>
      <c r="S8" s="5"/>
    </row>
    <row r="9" spans="1:27" ht="11.25" customHeight="1" x14ac:dyDescent="0.2">
      <c r="G9" s="3"/>
      <c r="H9" s="4"/>
      <c r="I9" s="5"/>
      <c r="J9" s="5"/>
      <c r="R9" s="5"/>
      <c r="S9" s="5"/>
    </row>
    <row r="10" spans="1:27" ht="12.75" customHeight="1" x14ac:dyDescent="0.25">
      <c r="A10" s="605">
        <f>'kernobstsaft 20 (NUR LA)'!A9:E9</f>
        <v>0</v>
      </c>
      <c r="B10" s="606"/>
      <c r="C10" s="606"/>
      <c r="D10" s="606"/>
      <c r="E10" s="606"/>
      <c r="F10" s="606"/>
      <c r="G10" s="607"/>
      <c r="H10" s="4"/>
      <c r="I10" s="7" t="s">
        <v>230</v>
      </c>
      <c r="J10" s="7"/>
      <c r="R10" s="5"/>
      <c r="S10" s="5"/>
    </row>
    <row r="11" spans="1:27" ht="11.25" customHeight="1" x14ac:dyDescent="0.2">
      <c r="A11" s="608">
        <f>'kernobstsaft 20 (NUR LA)'!A10:E10</f>
        <v>0</v>
      </c>
      <c r="B11" s="609"/>
      <c r="C11" s="609"/>
      <c r="D11" s="609"/>
      <c r="E11" s="609"/>
      <c r="F11" s="609"/>
      <c r="G11" s="610"/>
      <c r="H11" s="4"/>
      <c r="I11" s="5"/>
      <c r="J11" s="5"/>
      <c r="R11" s="5"/>
      <c r="S11" s="5"/>
    </row>
    <row r="12" spans="1:27" ht="11.25" customHeight="1" x14ac:dyDescent="0.2">
      <c r="A12" s="608">
        <f>'kernobstsaft 20 (NUR LA)'!A11:E11</f>
        <v>0</v>
      </c>
      <c r="B12" s="609"/>
      <c r="C12" s="609"/>
      <c r="D12" s="609"/>
      <c r="E12" s="609"/>
      <c r="F12" s="609"/>
      <c r="G12" s="610"/>
      <c r="I12" s="9" t="s">
        <v>0</v>
      </c>
      <c r="J12" s="9"/>
    </row>
    <row r="13" spans="1:27" ht="11.25" customHeight="1" x14ac:dyDescent="0.2">
      <c r="A13" s="608">
        <f>'kernobstsaft 20 (NUR LA)'!A12:E12</f>
        <v>0</v>
      </c>
      <c r="B13" s="609"/>
      <c r="C13" s="609"/>
      <c r="D13" s="609"/>
      <c r="E13" s="609"/>
      <c r="F13" s="609"/>
      <c r="G13" s="610"/>
    </row>
    <row r="14" spans="1:27" ht="11.25" customHeight="1" x14ac:dyDescent="0.2">
      <c r="A14" s="608">
        <f>'kernobstsaft 20 (NUR LA)'!A13:E13</f>
        <v>0</v>
      </c>
      <c r="B14" s="609"/>
      <c r="C14" s="609"/>
      <c r="D14" s="609"/>
      <c r="E14" s="609"/>
      <c r="F14" s="609"/>
      <c r="G14" s="610"/>
      <c r="L14" s="360"/>
    </row>
    <row r="15" spans="1:27" ht="11.25" customHeight="1" x14ac:dyDescent="0.2">
      <c r="A15" s="565" t="s">
        <v>106</v>
      </c>
      <c r="B15" s="566"/>
      <c r="C15" s="566"/>
      <c r="D15" s="566"/>
      <c r="E15" s="566"/>
      <c r="F15" s="566"/>
      <c r="G15" s="567"/>
      <c r="I15" s="542">
        <v>2024</v>
      </c>
      <c r="J15" s="10"/>
      <c r="L15" s="10"/>
    </row>
    <row r="16" spans="1:27" ht="3" customHeight="1" x14ac:dyDescent="0.2">
      <c r="R16" s="281"/>
    </row>
    <row r="17" spans="1:27" ht="11.25" customHeight="1" x14ac:dyDescent="0.2">
      <c r="A17" s="126" t="s">
        <v>1</v>
      </c>
      <c r="B17" s="129"/>
      <c r="C17" s="129"/>
      <c r="D17" s="129"/>
      <c r="E17" s="129"/>
      <c r="F17" s="304"/>
      <c r="G17" s="131"/>
      <c r="H17" s="132"/>
      <c r="I17" s="637" t="s">
        <v>86</v>
      </c>
      <c r="J17" s="639"/>
      <c r="K17" s="639"/>
      <c r="L17" s="638"/>
      <c r="M17" s="637" t="s">
        <v>87</v>
      </c>
      <c r="N17" s="639"/>
      <c r="O17" s="639"/>
      <c r="P17" s="638"/>
      <c r="Q17" s="637" t="s">
        <v>88</v>
      </c>
      <c r="R17" s="639"/>
      <c r="S17" s="639"/>
      <c r="T17" s="638"/>
    </row>
    <row r="18" spans="1:27" ht="11.25" customHeight="1" x14ac:dyDescent="0.2">
      <c r="A18" s="40"/>
      <c r="B18" s="11"/>
      <c r="C18" s="11"/>
      <c r="D18" s="11"/>
      <c r="E18" s="11"/>
      <c r="F18" s="12"/>
      <c r="G18" s="141"/>
      <c r="H18" s="14"/>
      <c r="I18" s="167" t="s">
        <v>58</v>
      </c>
      <c r="J18" s="145"/>
      <c r="K18" s="167" t="s">
        <v>59</v>
      </c>
      <c r="L18" s="421"/>
      <c r="M18" s="167" t="s">
        <v>58</v>
      </c>
      <c r="N18" s="145"/>
      <c r="O18" s="167" t="s">
        <v>59</v>
      </c>
      <c r="P18" s="145"/>
      <c r="Q18" s="167" t="s">
        <v>58</v>
      </c>
      <c r="R18" s="145"/>
      <c r="S18" s="167" t="s">
        <v>59</v>
      </c>
      <c r="T18" s="161"/>
    </row>
    <row r="19" spans="1:27" ht="11.25" customHeight="1" x14ac:dyDescent="0.2">
      <c r="A19" s="162"/>
      <c r="B19" s="163"/>
      <c r="C19" s="163"/>
      <c r="D19" s="163"/>
      <c r="E19" s="163"/>
      <c r="F19" s="164"/>
      <c r="G19" s="165"/>
      <c r="H19" s="166"/>
      <c r="I19" s="167" t="s">
        <v>89</v>
      </c>
      <c r="J19" s="167"/>
      <c r="K19" s="422"/>
      <c r="L19" s="422"/>
      <c r="M19" s="149"/>
      <c r="N19" s="149"/>
      <c r="O19" s="149"/>
      <c r="P19" s="149"/>
      <c r="Q19" s="149"/>
      <c r="R19" s="149"/>
      <c r="S19" s="159"/>
      <c r="T19" s="421"/>
    </row>
    <row r="20" spans="1:27" s="32" customFormat="1" ht="11.25" customHeight="1" x14ac:dyDescent="0.2">
      <c r="A20" s="545" t="s">
        <v>187</v>
      </c>
      <c r="B20" s="11"/>
      <c r="C20" s="11"/>
      <c r="D20" s="11"/>
      <c r="E20" s="11"/>
      <c r="F20" s="12"/>
      <c r="G20" s="401"/>
      <c r="H20" s="101"/>
      <c r="I20" s="419">
        <v>1</v>
      </c>
      <c r="J20" s="418"/>
      <c r="K20" s="419">
        <v>2</v>
      </c>
      <c r="L20" s="418"/>
      <c r="M20" s="419">
        <v>3</v>
      </c>
      <c r="N20" s="418"/>
      <c r="O20" s="419">
        <v>4</v>
      </c>
      <c r="P20" s="418"/>
      <c r="Q20" s="419">
        <v>5</v>
      </c>
      <c r="R20" s="418"/>
      <c r="S20" s="419">
        <v>6</v>
      </c>
      <c r="T20" s="418"/>
      <c r="U20"/>
      <c r="V20"/>
      <c r="W20"/>
      <c r="X20"/>
      <c r="Y20"/>
      <c r="Z20"/>
      <c r="AA20"/>
    </row>
    <row r="21" spans="1:27" ht="3" customHeight="1" x14ac:dyDescent="0.2">
      <c r="A21" s="546"/>
      <c r="B21" s="11"/>
      <c r="C21" s="11"/>
      <c r="D21" s="11"/>
      <c r="E21" s="11"/>
      <c r="F21" s="12"/>
      <c r="G21" s="13"/>
      <c r="H21" s="14"/>
      <c r="I21" s="16"/>
      <c r="J21" s="15"/>
      <c r="K21" s="61"/>
      <c r="L21" s="61"/>
      <c r="M21" s="18"/>
      <c r="N21" s="17"/>
      <c r="O21" s="61"/>
      <c r="P21" s="17"/>
      <c r="Q21" s="61"/>
      <c r="R21" s="17"/>
      <c r="S21" s="61"/>
      <c r="T21" s="17"/>
    </row>
    <row r="22" spans="1:27" ht="11.25" customHeight="1" x14ac:dyDescent="0.2">
      <c r="A22" s="546"/>
      <c r="B22" s="11" t="s">
        <v>4</v>
      </c>
      <c r="C22" s="32"/>
      <c r="D22" s="11"/>
      <c r="E22" s="11"/>
      <c r="F22" s="12"/>
      <c r="G22" s="13"/>
      <c r="H22" s="14">
        <v>300</v>
      </c>
      <c r="I22" s="318">
        <v>0</v>
      </c>
      <c r="J22" s="62"/>
      <c r="K22" s="319"/>
      <c r="L22" s="79"/>
      <c r="M22" s="318"/>
      <c r="N22" s="62"/>
      <c r="O22" s="320"/>
      <c r="P22" s="62"/>
      <c r="Q22" s="320"/>
      <c r="R22" s="62"/>
      <c r="S22" s="320"/>
      <c r="T22" s="71"/>
    </row>
    <row r="23" spans="1:27" ht="3" customHeight="1" x14ac:dyDescent="0.2">
      <c r="A23" s="546"/>
      <c r="B23" s="11"/>
      <c r="C23" s="32"/>
      <c r="D23" s="11"/>
      <c r="E23" s="11"/>
      <c r="F23" s="12"/>
      <c r="G23" s="110"/>
      <c r="H23" s="111"/>
      <c r="I23" s="64">
        <v>0</v>
      </c>
      <c r="J23" s="65"/>
      <c r="K23" s="66"/>
      <c r="L23" s="66"/>
      <c r="M23" s="67"/>
      <c r="N23" s="68"/>
      <c r="O23" s="69"/>
      <c r="P23" s="68"/>
      <c r="Q23" s="69"/>
      <c r="R23" s="68"/>
      <c r="S23" s="69"/>
      <c r="T23" s="70"/>
    </row>
    <row r="24" spans="1:27" ht="11.25" customHeight="1" x14ac:dyDescent="0.2">
      <c r="A24" s="546"/>
      <c r="B24" s="11" t="s">
        <v>90</v>
      </c>
      <c r="C24" s="32"/>
      <c r="D24" s="11"/>
      <c r="E24" s="11"/>
      <c r="F24" s="12"/>
      <c r="G24" s="110"/>
      <c r="H24" s="111">
        <v>301</v>
      </c>
      <c r="I24" s="321">
        <v>0</v>
      </c>
      <c r="J24" s="63"/>
      <c r="K24" s="319"/>
      <c r="L24" s="79"/>
      <c r="M24" s="322"/>
      <c r="N24" s="68"/>
      <c r="O24" s="320"/>
      <c r="P24" s="62"/>
      <c r="Q24" s="78"/>
      <c r="R24" s="68"/>
      <c r="S24" s="69"/>
      <c r="T24" s="71"/>
    </row>
    <row r="25" spans="1:27" ht="3" customHeight="1" x14ac:dyDescent="0.2">
      <c r="A25" s="546"/>
      <c r="B25" s="11"/>
      <c r="C25" s="11"/>
      <c r="D25" s="186"/>
      <c r="E25" s="186"/>
      <c r="F25" s="12"/>
      <c r="G25" s="110"/>
      <c r="H25" s="111"/>
      <c r="I25" s="72"/>
      <c r="J25" s="63"/>
      <c r="K25" s="73"/>
      <c r="L25" s="79"/>
      <c r="M25" s="72"/>
      <c r="N25" s="68"/>
      <c r="O25" s="72"/>
      <c r="P25" s="62"/>
      <c r="Q25" s="72"/>
      <c r="R25" s="68"/>
      <c r="S25" s="73"/>
      <c r="T25" s="71"/>
    </row>
    <row r="26" spans="1:27" ht="3" customHeight="1" x14ac:dyDescent="0.2">
      <c r="A26" s="546"/>
      <c r="B26" s="107"/>
      <c r="C26" s="11"/>
      <c r="D26" s="186"/>
      <c r="E26" s="186"/>
      <c r="F26" s="12"/>
      <c r="G26" s="306" t="s">
        <v>35</v>
      </c>
      <c r="H26" s="111">
        <v>304</v>
      </c>
      <c r="I26" s="74" t="s">
        <v>91</v>
      </c>
      <c r="J26" s="75" t="e">
        <f>SUM(I22+I24+#REF!)</f>
        <v>#REF!</v>
      </c>
      <c r="K26" s="76" t="s">
        <v>91</v>
      </c>
      <c r="L26" s="75" t="e">
        <f>SUM(K22+K24+#REF!)</f>
        <v>#REF!</v>
      </c>
      <c r="M26" s="74" t="s">
        <v>91</v>
      </c>
      <c r="N26" s="75" t="e">
        <f>SUM(M22+M24+#REF!)</f>
        <v>#REF!</v>
      </c>
      <c r="O26" s="74" t="s">
        <v>91</v>
      </c>
      <c r="P26" s="75" t="e">
        <f>SUM(O22+O24+#REF!)</f>
        <v>#REF!</v>
      </c>
      <c r="Q26" s="74" t="s">
        <v>91</v>
      </c>
      <c r="R26" s="75" t="e">
        <f>SUM(Q22+Q24+#REF!)</f>
        <v>#REF!</v>
      </c>
      <c r="S26" s="76" t="s">
        <v>91</v>
      </c>
      <c r="T26" s="75" t="e">
        <f>SUM(S22+S24+#REF!)</f>
        <v>#REF!</v>
      </c>
    </row>
    <row r="27" spans="1:27" ht="11.25" customHeight="1" x14ac:dyDescent="0.2">
      <c r="A27" s="546"/>
      <c r="B27" s="107"/>
      <c r="C27" s="11"/>
      <c r="D27" s="186"/>
      <c r="E27" s="186"/>
      <c r="F27" s="12"/>
      <c r="G27" s="306" t="s">
        <v>35</v>
      </c>
      <c r="H27" s="111">
        <v>304</v>
      </c>
      <c r="I27" s="303" t="s">
        <v>166</v>
      </c>
      <c r="J27" s="434">
        <f>SUM(I22,I24)</f>
        <v>0</v>
      </c>
      <c r="K27" s="303">
        <f t="shared" ref="K27:T27" si="0">SUM(J22,J24)</f>
        <v>0</v>
      </c>
      <c r="L27" s="434">
        <f t="shared" si="0"/>
        <v>0</v>
      </c>
      <c r="M27" s="303">
        <f t="shared" si="0"/>
        <v>0</v>
      </c>
      <c r="N27" s="434">
        <f t="shared" si="0"/>
        <v>0</v>
      </c>
      <c r="O27" s="303">
        <f t="shared" si="0"/>
        <v>0</v>
      </c>
      <c r="P27" s="434">
        <f t="shared" si="0"/>
        <v>0</v>
      </c>
      <c r="Q27" s="303">
        <f t="shared" si="0"/>
        <v>0</v>
      </c>
      <c r="R27" s="434">
        <f t="shared" si="0"/>
        <v>0</v>
      </c>
      <c r="S27" s="303">
        <f t="shared" si="0"/>
        <v>0</v>
      </c>
      <c r="T27" s="434">
        <f t="shared" si="0"/>
        <v>0</v>
      </c>
    </row>
    <row r="28" spans="1:27" ht="11.25" customHeight="1" x14ac:dyDescent="0.2">
      <c r="A28" s="546"/>
      <c r="B28" s="11" t="s">
        <v>92</v>
      </c>
      <c r="C28" s="11"/>
      <c r="D28" s="186"/>
      <c r="E28" s="186"/>
      <c r="F28" s="12"/>
      <c r="G28" s="110"/>
      <c r="H28" s="111">
        <v>305</v>
      </c>
      <c r="I28" s="77"/>
      <c r="J28" s="323"/>
      <c r="K28" s="79"/>
      <c r="L28" s="319"/>
      <c r="M28" s="67"/>
      <c r="N28" s="324"/>
      <c r="O28" s="78"/>
      <c r="P28" s="324"/>
      <c r="Q28" s="78"/>
      <c r="R28" s="324">
        <v>0</v>
      </c>
      <c r="S28" s="69"/>
      <c r="T28" s="325">
        <v>0</v>
      </c>
    </row>
    <row r="29" spans="1:27" ht="3" customHeight="1" x14ac:dyDescent="0.2">
      <c r="A29" s="546"/>
      <c r="B29" s="11"/>
      <c r="C29" s="11"/>
      <c r="D29" s="186"/>
      <c r="E29" s="186"/>
      <c r="F29" s="12"/>
      <c r="G29" s="110"/>
      <c r="H29" s="111"/>
      <c r="I29" s="77"/>
      <c r="J29" s="326"/>
      <c r="K29" s="79"/>
      <c r="L29" s="98"/>
      <c r="M29" s="67"/>
      <c r="N29" s="327"/>
      <c r="O29" s="78"/>
      <c r="P29" s="327"/>
      <c r="Q29" s="78"/>
      <c r="R29" s="327"/>
      <c r="S29" s="69"/>
      <c r="T29" s="98"/>
    </row>
    <row r="30" spans="1:27" ht="3" customHeight="1" x14ac:dyDescent="0.2">
      <c r="A30" s="546"/>
      <c r="B30" s="11"/>
      <c r="C30" s="11"/>
      <c r="D30" s="186"/>
      <c r="E30" s="186"/>
      <c r="F30" s="12"/>
      <c r="G30" s="110"/>
      <c r="H30" s="111"/>
      <c r="I30" s="77"/>
      <c r="J30" s="63"/>
      <c r="K30" s="79"/>
      <c r="L30" s="79"/>
      <c r="M30" s="67"/>
      <c r="N30" s="68"/>
      <c r="O30" s="78"/>
      <c r="P30" s="62"/>
      <c r="Q30" s="78"/>
      <c r="R30" s="68"/>
      <c r="S30" s="69"/>
      <c r="T30" s="71"/>
    </row>
    <row r="31" spans="1:27" ht="11.25" customHeight="1" x14ac:dyDescent="0.2">
      <c r="A31" s="546"/>
      <c r="B31" s="11"/>
      <c r="C31" s="11"/>
      <c r="D31" s="11"/>
      <c r="E31" s="11"/>
      <c r="F31" s="12"/>
      <c r="G31" s="306" t="s">
        <v>93</v>
      </c>
      <c r="H31" s="111">
        <v>306</v>
      </c>
      <c r="I31" s="77"/>
      <c r="J31" s="434">
        <f>SUM(J27+J28)</f>
        <v>0</v>
      </c>
      <c r="K31" s="77">
        <f t="shared" ref="K31:T31" si="1">SUM(K27+K28)</f>
        <v>0</v>
      </c>
      <c r="L31" s="434">
        <f t="shared" si="1"/>
        <v>0</v>
      </c>
      <c r="M31" s="77">
        <f t="shared" si="1"/>
        <v>0</v>
      </c>
      <c r="N31" s="434">
        <f t="shared" si="1"/>
        <v>0</v>
      </c>
      <c r="O31" s="77">
        <f t="shared" si="1"/>
        <v>0</v>
      </c>
      <c r="P31" s="434">
        <f t="shared" si="1"/>
        <v>0</v>
      </c>
      <c r="Q31" s="77">
        <f t="shared" si="1"/>
        <v>0</v>
      </c>
      <c r="R31" s="434">
        <f t="shared" si="1"/>
        <v>0</v>
      </c>
      <c r="S31" s="77">
        <f t="shared" si="1"/>
        <v>0</v>
      </c>
      <c r="T31" s="434">
        <f t="shared" si="1"/>
        <v>0</v>
      </c>
    </row>
    <row r="32" spans="1:27" ht="3" customHeight="1" x14ac:dyDescent="0.2">
      <c r="A32" s="547"/>
      <c r="B32" s="208"/>
      <c r="C32" s="163"/>
      <c r="D32" s="163"/>
      <c r="E32" s="163"/>
      <c r="F32" s="164"/>
      <c r="G32" s="307"/>
      <c r="H32" s="111"/>
      <c r="I32" s="92"/>
      <c r="J32" s="93"/>
      <c r="K32" s="66"/>
      <c r="L32" s="66"/>
      <c r="M32" s="80"/>
      <c r="N32" s="70"/>
      <c r="O32" s="66"/>
      <c r="P32" s="70"/>
      <c r="Q32" s="66"/>
      <c r="R32" s="70"/>
      <c r="S32" s="66"/>
      <c r="T32" s="70"/>
    </row>
    <row r="33" spans="1:20" ht="3" customHeight="1" x14ac:dyDescent="0.2">
      <c r="A33" s="545" t="s">
        <v>188</v>
      </c>
      <c r="B33" s="107"/>
      <c r="C33" s="11"/>
      <c r="D33" s="11"/>
      <c r="E33" s="11"/>
      <c r="F33" s="12"/>
      <c r="G33" s="306"/>
      <c r="H33" s="111"/>
      <c r="I33" s="92"/>
      <c r="J33" s="93"/>
      <c r="K33" s="66"/>
      <c r="L33" s="66"/>
      <c r="M33" s="80"/>
      <c r="N33" s="70"/>
      <c r="O33" s="66"/>
      <c r="P33" s="70"/>
      <c r="Q33" s="66"/>
      <c r="R33" s="70"/>
      <c r="S33" s="66"/>
      <c r="T33" s="70"/>
    </row>
    <row r="34" spans="1:20" ht="11.25" customHeight="1" x14ac:dyDescent="0.2">
      <c r="A34" s="546"/>
      <c r="B34" s="11" t="s">
        <v>7</v>
      </c>
      <c r="C34" s="11"/>
      <c r="D34" s="11"/>
      <c r="E34" s="186"/>
      <c r="F34" s="12"/>
      <c r="G34" s="110"/>
      <c r="H34" s="111"/>
      <c r="I34" s="77"/>
      <c r="J34" s="63"/>
      <c r="K34" s="66"/>
      <c r="L34" s="66"/>
      <c r="M34" s="94"/>
      <c r="N34" s="71"/>
      <c r="O34" s="66"/>
      <c r="P34" s="70"/>
      <c r="Q34" s="66"/>
      <c r="R34" s="71"/>
      <c r="S34" s="79"/>
      <c r="T34" s="70"/>
    </row>
    <row r="35" spans="1:20" ht="11.25" customHeight="1" x14ac:dyDescent="0.2">
      <c r="A35" s="546"/>
      <c r="B35" s="37" t="s">
        <v>6</v>
      </c>
      <c r="C35" s="31" t="s">
        <v>190</v>
      </c>
      <c r="D35" s="32"/>
      <c r="E35" s="32"/>
      <c r="F35" s="170"/>
      <c r="G35" s="110"/>
      <c r="H35" s="111">
        <v>308</v>
      </c>
      <c r="I35" s="433"/>
      <c r="J35" s="63"/>
      <c r="K35" s="433"/>
      <c r="L35" s="66"/>
      <c r="M35" s="433"/>
      <c r="N35" s="71"/>
      <c r="O35" s="433"/>
      <c r="P35" s="70"/>
      <c r="Q35" s="388">
        <f>SUM(S102)</f>
        <v>0</v>
      </c>
      <c r="R35" s="71"/>
      <c r="S35" s="388">
        <f>SUM(T102)</f>
        <v>0</v>
      </c>
      <c r="T35" s="70"/>
    </row>
    <row r="36" spans="1:20" ht="11.25" customHeight="1" x14ac:dyDescent="0.2">
      <c r="A36" s="546"/>
      <c r="B36" s="107" t="s">
        <v>8</v>
      </c>
      <c r="C36" s="31" t="s">
        <v>191</v>
      </c>
      <c r="D36" s="32"/>
      <c r="E36" s="32"/>
      <c r="F36" s="170"/>
      <c r="G36" s="110"/>
      <c r="H36" s="112">
        <v>309</v>
      </c>
      <c r="I36" s="433"/>
      <c r="J36" s="63"/>
      <c r="K36" s="433"/>
      <c r="L36" s="66"/>
      <c r="M36" s="433"/>
      <c r="N36" s="71"/>
      <c r="O36" s="433"/>
      <c r="P36" s="70"/>
      <c r="Q36" s="388">
        <f>SUM(S103)</f>
        <v>0</v>
      </c>
      <c r="R36" s="71"/>
      <c r="S36" s="388">
        <f>SUM(T103)</f>
        <v>0</v>
      </c>
      <c r="T36" s="70"/>
    </row>
    <row r="37" spans="1:20" ht="11.25" customHeight="1" x14ac:dyDescent="0.2">
      <c r="A37" s="546"/>
      <c r="B37" s="139" t="s">
        <v>94</v>
      </c>
      <c r="C37" s="32"/>
      <c r="D37" s="11"/>
      <c r="E37" s="11"/>
      <c r="F37" s="12"/>
      <c r="G37" s="110"/>
      <c r="H37" s="111"/>
      <c r="I37" s="77"/>
      <c r="J37" s="63"/>
      <c r="K37" s="79"/>
      <c r="L37" s="66"/>
      <c r="M37" s="94"/>
      <c r="N37" s="71"/>
      <c r="O37" s="79"/>
      <c r="P37" s="70"/>
      <c r="Q37" s="79"/>
      <c r="R37" s="71"/>
      <c r="S37" s="79"/>
      <c r="T37" s="70"/>
    </row>
    <row r="38" spans="1:20" ht="11.25" customHeight="1" x14ac:dyDescent="0.2">
      <c r="A38" s="546"/>
      <c r="B38" s="37" t="s">
        <v>6</v>
      </c>
      <c r="C38" s="139" t="s">
        <v>194</v>
      </c>
      <c r="D38" s="41"/>
      <c r="E38" s="41"/>
      <c r="F38" s="170"/>
      <c r="G38" s="110"/>
      <c r="H38" s="112">
        <v>311</v>
      </c>
      <c r="I38" s="435"/>
      <c r="J38" s="71"/>
      <c r="K38" s="435"/>
      <c r="L38" s="66"/>
      <c r="M38" s="435"/>
      <c r="N38" s="71"/>
      <c r="O38" s="435"/>
      <c r="P38" s="71"/>
      <c r="Q38" s="435">
        <f>SUM(S120)</f>
        <v>0</v>
      </c>
      <c r="R38" s="71"/>
      <c r="S38" s="435">
        <f>SUM(T120)</f>
        <v>0</v>
      </c>
      <c r="T38" s="70"/>
    </row>
    <row r="39" spans="1:20" ht="11.25" customHeight="1" x14ac:dyDescent="0.2">
      <c r="A39" s="546"/>
      <c r="B39" s="107" t="s">
        <v>8</v>
      </c>
      <c r="C39" s="139" t="s">
        <v>195</v>
      </c>
      <c r="D39" s="11"/>
      <c r="E39" s="186"/>
      <c r="F39" s="12"/>
      <c r="G39" s="110"/>
      <c r="H39" s="112">
        <v>312</v>
      </c>
      <c r="I39" s="433"/>
      <c r="J39" s="63"/>
      <c r="K39" s="433"/>
      <c r="L39" s="66"/>
      <c r="M39" s="433"/>
      <c r="N39" s="71"/>
      <c r="O39" s="433"/>
      <c r="P39" s="70"/>
      <c r="Q39" s="433">
        <f>SUM(S121)</f>
        <v>0</v>
      </c>
      <c r="R39" s="71"/>
      <c r="S39" s="433">
        <f>SUM(T121)</f>
        <v>0</v>
      </c>
      <c r="T39" s="70"/>
    </row>
    <row r="40" spans="1:20" ht="11.25" customHeight="1" x14ac:dyDescent="0.2">
      <c r="A40" s="546"/>
      <c r="B40" s="107" t="s">
        <v>8</v>
      </c>
      <c r="C40" s="11" t="s">
        <v>95</v>
      </c>
      <c r="D40" s="11"/>
      <c r="E40" s="11"/>
      <c r="F40" s="12"/>
      <c r="G40" s="110"/>
      <c r="H40" s="111">
        <v>313</v>
      </c>
      <c r="I40" s="321"/>
      <c r="J40" s="63"/>
      <c r="K40" s="321"/>
      <c r="L40" s="66"/>
      <c r="M40" s="321"/>
      <c r="N40" s="71"/>
      <c r="O40" s="321"/>
      <c r="P40" s="70"/>
      <c r="Q40" s="321">
        <v>0</v>
      </c>
      <c r="R40" s="71"/>
      <c r="S40" s="321">
        <v>0</v>
      </c>
      <c r="T40" s="70"/>
    </row>
    <row r="41" spans="1:20" ht="11.25" customHeight="1" x14ac:dyDescent="0.2">
      <c r="A41" s="546"/>
      <c r="B41" s="107" t="s">
        <v>8</v>
      </c>
      <c r="C41" s="11" t="s">
        <v>96</v>
      </c>
      <c r="D41" s="41"/>
      <c r="E41" s="41"/>
      <c r="F41" s="170"/>
      <c r="G41" s="110"/>
      <c r="H41" s="112">
        <v>314</v>
      </c>
      <c r="I41" s="321"/>
      <c r="J41" s="63"/>
      <c r="K41" s="319"/>
      <c r="L41" s="66"/>
      <c r="M41" s="328"/>
      <c r="N41" s="71"/>
      <c r="O41" s="319"/>
      <c r="P41" s="70"/>
      <c r="Q41" s="319">
        <v>0</v>
      </c>
      <c r="R41" s="71"/>
      <c r="S41" s="319">
        <v>0</v>
      </c>
      <c r="T41" s="70"/>
    </row>
    <row r="42" spans="1:20" ht="11.25" customHeight="1" x14ac:dyDescent="0.2">
      <c r="A42" s="546"/>
      <c r="B42" s="107" t="s">
        <v>8</v>
      </c>
      <c r="C42" s="11" t="s">
        <v>189</v>
      </c>
      <c r="D42" s="41"/>
      <c r="E42" s="41"/>
      <c r="F42" s="170"/>
      <c r="G42" s="110"/>
      <c r="H42" s="112">
        <v>315</v>
      </c>
      <c r="I42" s="433"/>
      <c r="J42" s="63"/>
      <c r="K42" s="433"/>
      <c r="L42" s="66"/>
      <c r="M42" s="433"/>
      <c r="N42" s="71"/>
      <c r="O42" s="433"/>
      <c r="P42" s="70"/>
      <c r="Q42" s="433">
        <f>SUM(S122)</f>
        <v>0</v>
      </c>
      <c r="R42" s="71"/>
      <c r="S42" s="433">
        <f>SUM(T122)</f>
        <v>0</v>
      </c>
      <c r="T42" s="70"/>
    </row>
    <row r="43" spans="1:20" ht="11.25" customHeight="1" x14ac:dyDescent="0.2">
      <c r="A43" s="546"/>
      <c r="B43" s="107" t="s">
        <v>8</v>
      </c>
      <c r="C43" s="11" t="s">
        <v>97</v>
      </c>
      <c r="D43" s="41"/>
      <c r="E43" s="41"/>
      <c r="F43" s="170"/>
      <c r="G43" s="110"/>
      <c r="H43" s="112">
        <v>316</v>
      </c>
      <c r="I43" s="321"/>
      <c r="J43" s="63"/>
      <c r="K43" s="319"/>
      <c r="L43" s="66"/>
      <c r="M43" s="328"/>
      <c r="N43" s="71"/>
      <c r="O43" s="319"/>
      <c r="P43" s="70"/>
      <c r="Q43" s="79">
        <v>0</v>
      </c>
      <c r="R43" s="71"/>
      <c r="S43" s="79">
        <v>0</v>
      </c>
      <c r="T43" s="70"/>
    </row>
    <row r="44" spans="1:20" ht="11.25" customHeight="1" x14ac:dyDescent="0.2">
      <c r="A44" s="546"/>
      <c r="B44" s="107" t="s">
        <v>8</v>
      </c>
      <c r="C44" s="11" t="s">
        <v>98</v>
      </c>
      <c r="D44" s="41"/>
      <c r="E44" s="41"/>
      <c r="F44" s="170"/>
      <c r="G44" s="110"/>
      <c r="H44" s="112">
        <v>317</v>
      </c>
      <c r="I44" s="321"/>
      <c r="J44" s="63"/>
      <c r="K44" s="319"/>
      <c r="L44" s="66"/>
      <c r="M44" s="328"/>
      <c r="N44" s="71"/>
      <c r="O44" s="319"/>
      <c r="P44" s="70"/>
      <c r="Q44" s="319">
        <v>0</v>
      </c>
      <c r="R44" s="71"/>
      <c r="S44" s="319">
        <v>0</v>
      </c>
      <c r="T44" s="70"/>
    </row>
    <row r="45" spans="1:20" ht="11.25" customHeight="1" x14ac:dyDescent="0.2">
      <c r="A45" s="546"/>
      <c r="B45" s="107" t="s">
        <v>8</v>
      </c>
      <c r="C45" s="11" t="s">
        <v>9</v>
      </c>
      <c r="D45" s="229"/>
      <c r="E45" s="229"/>
      <c r="F45" s="170"/>
      <c r="G45" s="110"/>
      <c r="H45" s="111">
        <v>318</v>
      </c>
      <c r="I45" s="321"/>
      <c r="J45" s="63"/>
      <c r="K45" s="319"/>
      <c r="L45" s="66"/>
      <c r="M45" s="328"/>
      <c r="N45" s="71"/>
      <c r="O45" s="319"/>
      <c r="P45" s="70"/>
      <c r="Q45" s="319">
        <v>0</v>
      </c>
      <c r="R45" s="71"/>
      <c r="S45" s="319">
        <v>0</v>
      </c>
      <c r="T45" s="70"/>
    </row>
    <row r="46" spans="1:20" ht="11.25" customHeight="1" x14ac:dyDescent="0.2">
      <c r="A46" s="546"/>
      <c r="B46" s="31" t="s">
        <v>99</v>
      </c>
      <c r="C46" s="107"/>
      <c r="D46" s="229"/>
      <c r="E46" s="229"/>
      <c r="F46" s="170"/>
      <c r="G46" s="110"/>
      <c r="H46" s="111"/>
      <c r="I46" s="77"/>
      <c r="J46" s="63"/>
      <c r="K46" s="79"/>
      <c r="L46" s="66"/>
      <c r="M46" s="94"/>
      <c r="N46" s="71"/>
      <c r="O46" s="79"/>
      <c r="P46" s="70"/>
      <c r="Q46" s="79"/>
      <c r="R46" s="71"/>
      <c r="S46" s="79"/>
      <c r="T46" s="70"/>
    </row>
    <row r="47" spans="1:20" ht="11.25" customHeight="1" x14ac:dyDescent="0.2">
      <c r="A47" s="546"/>
      <c r="B47" s="37" t="s">
        <v>6</v>
      </c>
      <c r="C47" s="11" t="s">
        <v>100</v>
      </c>
      <c r="D47" s="229"/>
      <c r="E47" s="229"/>
      <c r="F47" s="170"/>
      <c r="G47" s="110"/>
      <c r="H47" s="111">
        <v>319</v>
      </c>
      <c r="I47" s="321">
        <v>0</v>
      </c>
      <c r="J47" s="63"/>
      <c r="K47" s="319">
        <v>0</v>
      </c>
      <c r="L47" s="66"/>
      <c r="M47" s="328">
        <v>0</v>
      </c>
      <c r="N47" s="71"/>
      <c r="O47" s="319">
        <v>0</v>
      </c>
      <c r="P47" s="70"/>
      <c r="Q47" s="319">
        <v>0</v>
      </c>
      <c r="R47" s="71"/>
      <c r="S47" s="319">
        <v>0</v>
      </c>
      <c r="T47" s="70"/>
    </row>
    <row r="48" spans="1:20" ht="11.25" customHeight="1" x14ac:dyDescent="0.2">
      <c r="A48" s="546"/>
      <c r="B48" s="107" t="s">
        <v>8</v>
      </c>
      <c r="C48" s="11" t="s">
        <v>181</v>
      </c>
      <c r="D48" s="230"/>
      <c r="E48" s="230"/>
      <c r="F48" s="170"/>
      <c r="G48" s="110"/>
      <c r="H48" s="113">
        <v>320</v>
      </c>
      <c r="I48" s="329">
        <v>0</v>
      </c>
      <c r="J48" s="95"/>
      <c r="K48" s="319">
        <v>0</v>
      </c>
      <c r="L48" s="66"/>
      <c r="M48" s="328">
        <v>0</v>
      </c>
      <c r="N48" s="71"/>
      <c r="O48" s="319">
        <v>0</v>
      </c>
      <c r="P48" s="70"/>
      <c r="Q48" s="319">
        <v>0</v>
      </c>
      <c r="R48" s="71"/>
      <c r="S48" s="319">
        <v>0</v>
      </c>
      <c r="T48" s="70"/>
    </row>
    <row r="49" spans="1:20" ht="11.25" customHeight="1" x14ac:dyDescent="0.2">
      <c r="A49" s="546"/>
      <c r="B49" s="107" t="s">
        <v>8</v>
      </c>
      <c r="C49" s="11" t="s">
        <v>101</v>
      </c>
      <c r="D49" s="229"/>
      <c r="E49" s="229"/>
      <c r="F49" s="170"/>
      <c r="G49" s="110"/>
      <c r="H49" s="111">
        <v>321</v>
      </c>
      <c r="I49" s="321">
        <v>0</v>
      </c>
      <c r="J49" s="63"/>
      <c r="K49" s="319">
        <v>0</v>
      </c>
      <c r="L49" s="66"/>
      <c r="M49" s="328">
        <v>0</v>
      </c>
      <c r="N49" s="71"/>
      <c r="O49" s="319">
        <v>0</v>
      </c>
      <c r="P49" s="70"/>
      <c r="Q49" s="319">
        <v>0</v>
      </c>
      <c r="R49" s="71"/>
      <c r="S49" s="319">
        <v>0</v>
      </c>
      <c r="T49" s="70"/>
    </row>
    <row r="50" spans="1:20" ht="11.25" customHeight="1" x14ac:dyDescent="0.2">
      <c r="A50" s="546"/>
      <c r="B50" s="107" t="s">
        <v>8</v>
      </c>
      <c r="C50" s="11" t="s">
        <v>102</v>
      </c>
      <c r="D50" s="229"/>
      <c r="E50" s="229"/>
      <c r="F50" s="170"/>
      <c r="G50" s="110"/>
      <c r="H50" s="111">
        <v>322</v>
      </c>
      <c r="I50" s="321">
        <v>0</v>
      </c>
      <c r="J50" s="63"/>
      <c r="K50" s="319">
        <v>0</v>
      </c>
      <c r="L50" s="66"/>
      <c r="M50" s="328">
        <v>0</v>
      </c>
      <c r="N50" s="71"/>
      <c r="O50" s="319">
        <v>0</v>
      </c>
      <c r="P50" s="70"/>
      <c r="Q50" s="319">
        <v>0</v>
      </c>
      <c r="R50" s="71"/>
      <c r="S50" s="319">
        <v>0</v>
      </c>
      <c r="T50" s="70"/>
    </row>
    <row r="51" spans="1:20" ht="11.25" customHeight="1" x14ac:dyDescent="0.2">
      <c r="A51" s="546"/>
      <c r="B51" s="107" t="s">
        <v>8</v>
      </c>
      <c r="C51" s="31" t="s">
        <v>103</v>
      </c>
      <c r="D51" s="229"/>
      <c r="E51" s="229"/>
      <c r="F51" s="170"/>
      <c r="G51" s="110"/>
      <c r="H51" s="111">
        <v>323</v>
      </c>
      <c r="I51" s="321">
        <v>0</v>
      </c>
      <c r="J51" s="63"/>
      <c r="K51" s="319">
        <v>0</v>
      </c>
      <c r="L51" s="66"/>
      <c r="M51" s="328">
        <v>0</v>
      </c>
      <c r="N51" s="71"/>
      <c r="O51" s="319">
        <v>0</v>
      </c>
      <c r="P51" s="70"/>
      <c r="Q51" s="79">
        <v>0</v>
      </c>
      <c r="R51" s="71"/>
      <c r="S51" s="79">
        <v>0</v>
      </c>
      <c r="T51" s="70"/>
    </row>
    <row r="52" spans="1:20" ht="3" customHeight="1" x14ac:dyDescent="0.2">
      <c r="A52" s="546"/>
      <c r="B52" s="107"/>
      <c r="C52" s="202"/>
      <c r="D52" s="229"/>
      <c r="E52" s="229"/>
      <c r="F52" s="170"/>
      <c r="G52" s="110"/>
      <c r="H52" s="111"/>
      <c r="I52" s="72"/>
      <c r="J52" s="63"/>
      <c r="K52" s="73"/>
      <c r="L52" s="66"/>
      <c r="M52" s="72"/>
      <c r="N52" s="70"/>
      <c r="O52" s="72"/>
      <c r="P52" s="70"/>
      <c r="Q52" s="72"/>
      <c r="R52" s="70"/>
      <c r="S52" s="72"/>
      <c r="T52" s="70"/>
    </row>
    <row r="53" spans="1:20" ht="3" customHeight="1" x14ac:dyDescent="0.2">
      <c r="A53" s="546"/>
      <c r="B53" s="107"/>
      <c r="C53" s="202"/>
      <c r="D53" s="229"/>
      <c r="E53" s="229"/>
      <c r="F53" s="170"/>
      <c r="G53" s="110"/>
      <c r="H53" s="111"/>
      <c r="I53" s="317"/>
      <c r="J53" s="63"/>
      <c r="K53" s="317"/>
      <c r="L53" s="66"/>
      <c r="M53" s="317"/>
      <c r="N53" s="70"/>
      <c r="O53" s="317"/>
      <c r="P53" s="70"/>
      <c r="Q53" s="317"/>
      <c r="R53" s="70"/>
      <c r="S53" s="317"/>
      <c r="T53" s="70"/>
    </row>
    <row r="54" spans="1:20" ht="11.25" customHeight="1" x14ac:dyDescent="0.2">
      <c r="A54" s="546"/>
      <c r="B54" s="31"/>
      <c r="C54" s="11"/>
      <c r="D54" s="207"/>
      <c r="E54" s="41"/>
      <c r="F54" s="170"/>
      <c r="G54" s="306" t="s">
        <v>168</v>
      </c>
      <c r="H54" s="111">
        <v>325</v>
      </c>
      <c r="I54" s="303" t="s">
        <v>166</v>
      </c>
      <c r="J54" s="434">
        <f>SUM(I35:I36:I38:I45:I47:I51)</f>
        <v>0</v>
      </c>
      <c r="K54" s="303" t="s">
        <v>166</v>
      </c>
      <c r="L54" s="434">
        <f>SUM(K35:K36:K38:K45:K47:K51)</f>
        <v>0</v>
      </c>
      <c r="M54" s="303" t="s">
        <v>166</v>
      </c>
      <c r="N54" s="434">
        <f>SUM(M35:M36:M38:M45:M47:M51)</f>
        <v>0</v>
      </c>
      <c r="O54" s="303" t="s">
        <v>166</v>
      </c>
      <c r="P54" s="434">
        <f>SUM(O35:O36:O38:O45:O47:O51)</f>
        <v>0</v>
      </c>
      <c r="Q54" s="303" t="s">
        <v>166</v>
      </c>
      <c r="R54" s="434">
        <f>SUM(Q35:Q36:Q38:Q45:Q47:Q51)</f>
        <v>0</v>
      </c>
      <c r="S54" s="303" t="s">
        <v>166</v>
      </c>
      <c r="T54" s="434">
        <f>SUM(S35:S36:S38:S45:S47:S51)</f>
        <v>0</v>
      </c>
    </row>
    <row r="55" spans="1:20" ht="3" customHeight="1" x14ac:dyDescent="0.2">
      <c r="A55" s="547"/>
      <c r="B55" s="172"/>
      <c r="C55" s="308"/>
      <c r="D55" s="308"/>
      <c r="E55" s="308"/>
      <c r="F55" s="164"/>
      <c r="G55" s="116"/>
      <c r="H55" s="114"/>
      <c r="I55" s="64"/>
      <c r="J55" s="65"/>
      <c r="K55" s="66"/>
      <c r="L55" s="66"/>
      <c r="M55" s="80"/>
      <c r="N55" s="70"/>
      <c r="O55" s="80"/>
      <c r="P55" s="70"/>
      <c r="Q55" s="66"/>
      <c r="R55" s="70"/>
      <c r="S55" s="66"/>
      <c r="T55" s="70"/>
    </row>
    <row r="56" spans="1:20" ht="3" customHeight="1" x14ac:dyDescent="0.2">
      <c r="A56" s="545" t="s">
        <v>10</v>
      </c>
      <c r="B56" s="32"/>
      <c r="C56" s="32"/>
      <c r="D56" s="32"/>
      <c r="E56" s="32"/>
      <c r="F56" s="32"/>
      <c r="G56" s="110"/>
      <c r="H56" s="111"/>
      <c r="I56" s="77"/>
      <c r="J56" s="63"/>
      <c r="K56" s="66"/>
      <c r="L56" s="66"/>
      <c r="M56" s="80"/>
      <c r="N56" s="70"/>
      <c r="O56" s="66"/>
      <c r="P56" s="70"/>
      <c r="Q56" s="66"/>
      <c r="R56" s="70"/>
      <c r="S56" s="66"/>
      <c r="T56" s="70"/>
    </row>
    <row r="57" spans="1:20" ht="11.25" customHeight="1" x14ac:dyDescent="0.2">
      <c r="A57" s="546"/>
      <c r="B57" s="139" t="s">
        <v>11</v>
      </c>
      <c r="C57" s="32"/>
      <c r="D57" s="32"/>
      <c r="E57" s="32"/>
      <c r="F57" s="32"/>
      <c r="G57" s="309"/>
      <c r="H57" s="111">
        <v>326</v>
      </c>
      <c r="I57" s="81"/>
      <c r="J57" s="436">
        <f>SUM(J31-J54)</f>
        <v>0</v>
      </c>
      <c r="K57" s="96"/>
      <c r="L57" s="436">
        <f>SUM(L31-L54)</f>
        <v>0</v>
      </c>
      <c r="M57" s="80"/>
      <c r="N57" s="436">
        <f>SUM(N31-N54)</f>
        <v>0</v>
      </c>
      <c r="O57" s="96"/>
      <c r="P57" s="436">
        <f>SUM(P31-P54)</f>
        <v>0</v>
      </c>
      <c r="Q57" s="96"/>
      <c r="R57" s="436">
        <f>SUM(R31-R54)</f>
        <v>0</v>
      </c>
      <c r="S57" s="66"/>
      <c r="T57" s="436">
        <f>SUM(T31-T54)</f>
        <v>0</v>
      </c>
    </row>
    <row r="58" spans="1:20" ht="11.25" customHeight="1" x14ac:dyDescent="0.2">
      <c r="A58" s="546"/>
      <c r="B58" s="31" t="s">
        <v>104</v>
      </c>
      <c r="C58" s="31"/>
      <c r="D58" s="32"/>
      <c r="E58" s="32"/>
      <c r="F58" s="170"/>
      <c r="G58" s="110"/>
      <c r="H58" s="111">
        <v>327</v>
      </c>
      <c r="I58" s="81"/>
      <c r="J58" s="330">
        <v>0</v>
      </c>
      <c r="K58" s="79"/>
      <c r="L58" s="319"/>
      <c r="M58" s="80"/>
      <c r="N58" s="330">
        <v>0</v>
      </c>
      <c r="O58" s="79"/>
      <c r="P58" s="325"/>
      <c r="Q58" s="79"/>
      <c r="R58" s="330">
        <v>0</v>
      </c>
      <c r="S58" s="66"/>
      <c r="T58" s="325">
        <v>0</v>
      </c>
    </row>
    <row r="59" spans="1:20" ht="3" customHeight="1" x14ac:dyDescent="0.2">
      <c r="A59" s="547"/>
      <c r="B59" s="172"/>
      <c r="C59" s="172"/>
      <c r="D59" s="124"/>
      <c r="E59" s="124"/>
      <c r="F59" s="125"/>
      <c r="G59" s="116"/>
      <c r="H59" s="117"/>
      <c r="I59" s="82"/>
      <c r="J59" s="83"/>
      <c r="K59" s="97"/>
      <c r="L59" s="97"/>
      <c r="M59" s="84"/>
      <c r="N59" s="83"/>
      <c r="O59" s="97"/>
      <c r="P59" s="98"/>
      <c r="Q59" s="97"/>
      <c r="R59" s="83"/>
      <c r="S59" s="85"/>
      <c r="T59" s="98"/>
    </row>
    <row r="60" spans="1:20" ht="3" customHeight="1" x14ac:dyDescent="0.2">
      <c r="A60" s="310"/>
      <c r="B60" s="31"/>
      <c r="C60" s="31"/>
      <c r="D60" s="32"/>
      <c r="E60" s="32"/>
      <c r="F60" s="170"/>
      <c r="G60" s="311"/>
      <c r="H60" s="173"/>
      <c r="I60" s="86"/>
      <c r="J60" s="86"/>
      <c r="K60" s="79"/>
      <c r="L60" s="79"/>
      <c r="M60" s="66"/>
      <c r="N60" s="66"/>
      <c r="O60" s="79"/>
      <c r="P60" s="79"/>
      <c r="Q60" s="79"/>
      <c r="R60" s="66"/>
      <c r="S60" s="66"/>
      <c r="T60" s="79"/>
    </row>
    <row r="61" spans="1:20" ht="3" customHeight="1" x14ac:dyDescent="0.2">
      <c r="A61" s="312"/>
      <c r="B61" s="209"/>
      <c r="C61" s="209"/>
      <c r="D61" s="128"/>
      <c r="E61" s="128"/>
      <c r="F61" s="313"/>
      <c r="G61" s="314"/>
      <c r="H61" s="315"/>
      <c r="I61" s="87"/>
      <c r="J61" s="87"/>
      <c r="K61" s="99"/>
      <c r="L61" s="99"/>
      <c r="M61" s="88"/>
      <c r="N61" s="88"/>
      <c r="O61" s="99"/>
      <c r="P61" s="99"/>
      <c r="Q61" s="99"/>
      <c r="R61" s="88"/>
      <c r="S61" s="88"/>
      <c r="T61" s="100"/>
    </row>
    <row r="62" spans="1:20" ht="11.25" customHeight="1" x14ac:dyDescent="0.2">
      <c r="A62" s="648" t="s">
        <v>105</v>
      </c>
      <c r="B62" s="649"/>
      <c r="C62" s="649"/>
      <c r="D62" s="649"/>
      <c r="E62" s="649"/>
      <c r="F62" s="649"/>
      <c r="G62" s="649"/>
      <c r="H62" s="400">
        <v>1.03</v>
      </c>
      <c r="I62" s="86"/>
      <c r="J62" s="331">
        <f>ROUND(J58+(L58/$H$62),0)</f>
        <v>0</v>
      </c>
      <c r="K62" s="79"/>
      <c r="L62" s="332">
        <f>ROUND(J58*$H$62+L58,0)</f>
        <v>0</v>
      </c>
      <c r="M62" s="66"/>
      <c r="N62" s="331">
        <f>ROUND(N58+(P58/$H$62),0)</f>
        <v>0</v>
      </c>
      <c r="O62" s="79"/>
      <c r="P62" s="332">
        <f>ROUND(N58*$H$62+P58,0)</f>
        <v>0</v>
      </c>
      <c r="Q62" s="79"/>
      <c r="R62" s="331">
        <f>ROUND(R58+(T58/$H$62),0)</f>
        <v>0</v>
      </c>
      <c r="S62" s="66"/>
      <c r="T62" s="334">
        <f>ROUND(R58*$H$62+T58,0)</f>
        <v>0</v>
      </c>
    </row>
    <row r="63" spans="1:20" ht="3" customHeight="1" x14ac:dyDescent="0.2">
      <c r="A63" s="650"/>
      <c r="B63" s="651"/>
      <c r="C63" s="651"/>
      <c r="D63" s="651"/>
      <c r="E63" s="651"/>
      <c r="F63" s="651"/>
      <c r="G63" s="651"/>
      <c r="H63" s="277"/>
      <c r="I63" s="89"/>
      <c r="J63" s="89"/>
      <c r="K63" s="85"/>
      <c r="L63" s="85"/>
      <c r="M63" s="85"/>
      <c r="N63" s="85"/>
      <c r="O63" s="85"/>
      <c r="P63" s="85"/>
      <c r="Q63" s="85"/>
      <c r="R63" s="85"/>
      <c r="S63" s="85"/>
      <c r="T63" s="90"/>
    </row>
    <row r="64" spans="1:20" ht="11.25" customHeight="1" x14ac:dyDescent="0.2">
      <c r="A64" s="31"/>
      <c r="B64" s="31"/>
      <c r="C64" s="31"/>
      <c r="D64" s="32"/>
      <c r="E64" s="32"/>
      <c r="F64" s="170"/>
      <c r="G64" s="311"/>
      <c r="H64" s="173"/>
      <c r="I64" s="86"/>
      <c r="J64" s="86"/>
      <c r="K64" s="66"/>
      <c r="L64" s="66"/>
      <c r="M64" s="66"/>
      <c r="N64" s="66"/>
      <c r="O64" s="66"/>
      <c r="P64" s="66"/>
      <c r="Q64" s="66"/>
      <c r="R64" s="66"/>
      <c r="S64" s="66"/>
      <c r="T64" s="66"/>
    </row>
    <row r="65" spans="1:27" ht="11.25" customHeight="1" x14ac:dyDescent="0.2">
      <c r="A65" s="31"/>
      <c r="B65" s="31"/>
      <c r="C65" s="31"/>
      <c r="D65" s="32"/>
      <c r="F65" s="33"/>
      <c r="G65" s="34"/>
      <c r="H65" s="35"/>
      <c r="I65" s="86"/>
      <c r="J65" s="86"/>
      <c r="K65" s="66"/>
      <c r="L65" s="66"/>
      <c r="M65" s="66"/>
      <c r="N65" s="66"/>
      <c r="O65" s="66"/>
      <c r="P65" s="66"/>
      <c r="Q65" s="66"/>
      <c r="R65" s="66"/>
      <c r="S65" s="66"/>
      <c r="T65" s="66"/>
    </row>
    <row r="66" spans="1:27" ht="11.25" customHeight="1" x14ac:dyDescent="0.2">
      <c r="A66" s="37"/>
      <c r="B66" s="31"/>
      <c r="C66" s="31"/>
      <c r="D66" s="32"/>
      <c r="G66" s="34"/>
      <c r="H66" s="35"/>
      <c r="I66" s="86"/>
      <c r="J66" s="86"/>
      <c r="K66" s="66"/>
      <c r="L66" s="66"/>
      <c r="M66" s="66"/>
      <c r="N66" s="66"/>
      <c r="O66" s="66"/>
      <c r="P66" s="66"/>
      <c r="Q66" s="66"/>
      <c r="R66" s="66"/>
      <c r="S66" s="66"/>
      <c r="T66" s="66"/>
    </row>
    <row r="67" spans="1:27" ht="11.25" customHeight="1" x14ac:dyDescent="0.2">
      <c r="G67" s="3"/>
      <c r="H67" s="4"/>
      <c r="I67" s="5"/>
      <c r="J67" s="5"/>
      <c r="R67" s="5"/>
      <c r="S67" s="5"/>
    </row>
    <row r="68" spans="1:27" ht="11.25" customHeight="1" x14ac:dyDescent="0.2">
      <c r="G68" s="3"/>
      <c r="H68" s="4"/>
      <c r="I68" s="5"/>
      <c r="J68" s="5"/>
      <c r="R68" s="5"/>
      <c r="S68" s="5"/>
    </row>
    <row r="69" spans="1:27" customFormat="1" ht="12.75" x14ac:dyDescent="0.2"/>
    <row r="70" spans="1:27" customFormat="1" ht="12.75" x14ac:dyDescent="0.2"/>
    <row r="71" spans="1:27" customFormat="1" ht="12.75" x14ac:dyDescent="0.2"/>
    <row r="72" spans="1:27" customFormat="1" ht="12.75" x14ac:dyDescent="0.2"/>
    <row r="73" spans="1:27" ht="11.25" customHeight="1" x14ac:dyDescent="0.2">
      <c r="A73" s="515" t="s">
        <v>220</v>
      </c>
      <c r="E73" s="5"/>
      <c r="G73" s="3"/>
      <c r="H73" s="4"/>
      <c r="I73" s="5"/>
      <c r="J73" s="6"/>
      <c r="K73" s="5"/>
      <c r="L73" s="6"/>
      <c r="M73" s="6"/>
      <c r="N73" s="5"/>
      <c r="O73" s="39"/>
      <c r="P73" s="5"/>
      <c r="Q73" s="5"/>
      <c r="R73" s="5"/>
      <c r="S73" s="5"/>
      <c r="T73" s="1"/>
      <c r="U73" s="1"/>
      <c r="V73" s="1"/>
      <c r="W73" s="1"/>
      <c r="X73" s="1"/>
      <c r="Y73" s="1"/>
      <c r="Z73" s="1"/>
      <c r="AA73" s="1"/>
    </row>
    <row r="74" spans="1:27" ht="3" customHeight="1" x14ac:dyDescent="0.2">
      <c r="G74" s="3"/>
      <c r="H74" s="4"/>
      <c r="I74" s="5"/>
      <c r="J74" s="5"/>
      <c r="R74" s="5"/>
      <c r="S74" s="5"/>
    </row>
    <row r="75" spans="1:27" ht="3" customHeight="1" x14ac:dyDescent="0.2">
      <c r="G75" s="3"/>
      <c r="H75" s="4"/>
      <c r="I75" s="5"/>
      <c r="J75" s="5"/>
      <c r="R75" s="5"/>
      <c r="S75" s="5"/>
    </row>
    <row r="76" spans="1:27" ht="8.1" customHeight="1" x14ac:dyDescent="0.2">
      <c r="G76" s="3"/>
      <c r="H76" s="4"/>
      <c r="I76" s="5"/>
      <c r="J76" s="5"/>
      <c r="R76" s="5"/>
      <c r="S76" s="5"/>
    </row>
    <row r="77" spans="1:27" ht="12.75" customHeight="1" x14ac:dyDescent="0.25">
      <c r="A77" s="605">
        <f>A10</f>
        <v>0</v>
      </c>
      <c r="B77" s="606"/>
      <c r="C77" s="606"/>
      <c r="D77" s="606"/>
      <c r="E77" s="606"/>
      <c r="F77" s="606"/>
      <c r="G77" s="607"/>
      <c r="H77" s="4"/>
      <c r="I77" s="7" t="s">
        <v>85</v>
      </c>
      <c r="J77" s="7"/>
      <c r="R77" s="5"/>
      <c r="S77" s="5"/>
    </row>
    <row r="78" spans="1:27" ht="11.25" customHeight="1" x14ac:dyDescent="0.2">
      <c r="A78" s="608">
        <f t="shared" ref="A78:A81" si="2">A11</f>
        <v>0</v>
      </c>
      <c r="B78" s="609"/>
      <c r="C78" s="609"/>
      <c r="D78" s="609"/>
      <c r="E78" s="609"/>
      <c r="F78" s="609"/>
      <c r="G78" s="610"/>
      <c r="H78" s="4"/>
      <c r="I78" s="5"/>
      <c r="J78" s="5"/>
      <c r="R78" s="5"/>
      <c r="S78" s="5"/>
    </row>
    <row r="79" spans="1:27" ht="11.25" customHeight="1" x14ac:dyDescent="0.2">
      <c r="A79" s="608">
        <f t="shared" si="2"/>
        <v>0</v>
      </c>
      <c r="B79" s="609"/>
      <c r="C79" s="609"/>
      <c r="D79" s="609"/>
      <c r="E79" s="609"/>
      <c r="F79" s="609"/>
      <c r="G79" s="610"/>
      <c r="I79" s="417" t="s">
        <v>198</v>
      </c>
      <c r="J79" s="9"/>
    </row>
    <row r="80" spans="1:27" ht="11.25" customHeight="1" x14ac:dyDescent="0.2">
      <c r="A80" s="608">
        <f t="shared" si="2"/>
        <v>0</v>
      </c>
      <c r="B80" s="609"/>
      <c r="C80" s="609"/>
      <c r="D80" s="609"/>
      <c r="E80" s="609"/>
      <c r="F80" s="609"/>
      <c r="G80" s="610"/>
    </row>
    <row r="81" spans="1:20" ht="11.25" customHeight="1" x14ac:dyDescent="0.2">
      <c r="A81" s="608">
        <f t="shared" si="2"/>
        <v>0</v>
      </c>
      <c r="B81" s="609"/>
      <c r="C81" s="609"/>
      <c r="D81" s="609"/>
      <c r="E81" s="609"/>
      <c r="F81" s="609"/>
      <c r="G81" s="610"/>
    </row>
    <row r="82" spans="1:20" ht="11.25" customHeight="1" x14ac:dyDescent="0.2">
      <c r="A82" s="565" t="s">
        <v>106</v>
      </c>
      <c r="B82" s="566"/>
      <c r="C82" s="566"/>
      <c r="D82" s="566"/>
      <c r="E82" s="566"/>
      <c r="F82" s="566"/>
      <c r="G82" s="567"/>
      <c r="I82" s="542">
        <f>I15</f>
        <v>2024</v>
      </c>
      <c r="J82" s="10"/>
      <c r="L82" s="10"/>
    </row>
    <row r="83" spans="1:20" ht="3" customHeight="1" x14ac:dyDescent="0.2">
      <c r="R83" s="281"/>
    </row>
    <row r="84" spans="1:20" ht="11.25" customHeight="1" x14ac:dyDescent="0.2">
      <c r="A84" s="642" t="s">
        <v>214</v>
      </c>
      <c r="B84" s="643"/>
      <c r="C84" s="129" t="s">
        <v>172</v>
      </c>
      <c r="D84" s="129"/>
      <c r="E84" s="129"/>
      <c r="F84" s="304"/>
      <c r="G84" s="131"/>
      <c r="H84" s="335"/>
      <c r="I84" s="59"/>
      <c r="J84" s="59"/>
      <c r="K84" s="128"/>
      <c r="L84" s="128"/>
      <c r="M84" s="59"/>
      <c r="N84" s="59"/>
      <c r="O84" s="637" t="s">
        <v>171</v>
      </c>
      <c r="P84" s="638"/>
      <c r="Q84" s="637" t="s">
        <v>169</v>
      </c>
      <c r="R84" s="638"/>
      <c r="S84" s="639" t="s">
        <v>170</v>
      </c>
      <c r="T84" s="638"/>
    </row>
    <row r="85" spans="1:20" ht="11.25" customHeight="1" x14ac:dyDescent="0.2">
      <c r="A85" s="644"/>
      <c r="B85" s="645"/>
      <c r="C85" s="11"/>
      <c r="D85" s="11"/>
      <c r="E85" s="11"/>
      <c r="F85" s="12"/>
      <c r="G85" s="141"/>
      <c r="H85" s="336"/>
      <c r="J85" s="60"/>
      <c r="L85" s="32"/>
      <c r="N85" s="60"/>
      <c r="O85" s="155" t="s">
        <v>58</v>
      </c>
      <c r="P85" s="145" t="s">
        <v>59</v>
      </c>
      <c r="Q85" s="144" t="s">
        <v>58</v>
      </c>
      <c r="R85" s="155" t="s">
        <v>59</v>
      </c>
      <c r="S85" s="144" t="s">
        <v>58</v>
      </c>
      <c r="T85" s="155" t="s">
        <v>59</v>
      </c>
    </row>
    <row r="86" spans="1:20" ht="11.25" customHeight="1" x14ac:dyDescent="0.2">
      <c r="A86" s="646"/>
      <c r="B86" s="647"/>
      <c r="C86" s="163"/>
      <c r="D86" s="163"/>
      <c r="E86" s="163"/>
      <c r="F86" s="164"/>
      <c r="G86" s="165"/>
      <c r="H86" s="337"/>
      <c r="I86" s="281"/>
      <c r="J86" s="190"/>
      <c r="K86" s="124"/>
      <c r="L86" s="124"/>
      <c r="M86" s="305"/>
      <c r="N86" s="139"/>
      <c r="O86" s="154" t="s">
        <v>89</v>
      </c>
      <c r="P86" s="150"/>
      <c r="Q86" s="149"/>
      <c r="R86" s="149"/>
      <c r="S86" s="159"/>
      <c r="T86" s="421"/>
    </row>
    <row r="87" spans="1:20" ht="11.25" customHeight="1" x14ac:dyDescent="0.2">
      <c r="A87" s="640"/>
      <c r="B87" s="641"/>
      <c r="C87" s="11"/>
      <c r="D87" s="11"/>
      <c r="E87" s="11"/>
      <c r="F87" s="12"/>
      <c r="H87" s="382"/>
      <c r="I87" s="59"/>
      <c r="J87" s="30"/>
      <c r="K87" s="59"/>
      <c r="L87" s="383"/>
      <c r="M87" s="59"/>
      <c r="N87" s="338"/>
      <c r="O87" s="420">
        <v>1</v>
      </c>
      <c r="P87" s="418">
        <v>2</v>
      </c>
      <c r="Q87" s="418">
        <v>3</v>
      </c>
      <c r="R87" s="418">
        <v>4</v>
      </c>
      <c r="S87" s="418">
        <v>5</v>
      </c>
      <c r="T87" s="418">
        <v>6</v>
      </c>
    </row>
    <row r="88" spans="1:20" ht="3" customHeight="1" x14ac:dyDescent="0.2">
      <c r="A88" s="630"/>
      <c r="B88" s="631"/>
      <c r="C88" s="163"/>
      <c r="D88" s="163"/>
      <c r="E88" s="163"/>
      <c r="F88" s="164"/>
      <c r="G88" s="165"/>
      <c r="H88" s="337"/>
      <c r="I88" s="384"/>
      <c r="J88" s="384"/>
      <c r="K88" s="358"/>
      <c r="L88" s="358"/>
      <c r="M88" s="358"/>
      <c r="N88" s="358"/>
      <c r="O88" s="423"/>
      <c r="P88" s="424"/>
      <c r="Q88" s="423"/>
      <c r="R88" s="424"/>
      <c r="S88" s="423"/>
      <c r="T88" s="424"/>
    </row>
    <row r="89" spans="1:20" ht="3" customHeight="1" x14ac:dyDescent="0.2">
      <c r="A89" s="633"/>
      <c r="B89" s="634"/>
      <c r="C89" s="301"/>
      <c r="D89" s="128"/>
      <c r="E89" s="128"/>
      <c r="F89" s="313"/>
      <c r="G89" s="314"/>
      <c r="H89" s="315"/>
      <c r="I89" s="361"/>
      <c r="J89" s="361"/>
      <c r="K89" s="99"/>
      <c r="L89" s="88"/>
      <c r="M89" s="99"/>
      <c r="N89" s="99"/>
      <c r="O89" s="99"/>
      <c r="P89" s="88"/>
      <c r="Q89" s="99"/>
      <c r="R89" s="99"/>
      <c r="S89" s="99"/>
      <c r="T89" s="363"/>
    </row>
    <row r="90" spans="1:20" ht="11.25" customHeight="1" x14ac:dyDescent="0.2">
      <c r="A90" s="628">
        <v>308</v>
      </c>
      <c r="B90" s="629"/>
      <c r="C90" s="11" t="s">
        <v>180</v>
      </c>
      <c r="D90" s="32"/>
      <c r="E90" s="32"/>
      <c r="F90" s="170"/>
      <c r="G90" s="311"/>
      <c r="H90" s="339"/>
      <c r="I90" s="317"/>
      <c r="J90" s="317"/>
      <c r="K90" s="79"/>
      <c r="L90" s="66"/>
      <c r="M90" s="79"/>
      <c r="O90" s="79"/>
      <c r="P90" s="66"/>
      <c r="Q90" s="79"/>
      <c r="R90" s="79"/>
      <c r="S90" s="79"/>
      <c r="T90" s="70"/>
    </row>
    <row r="91" spans="1:20" ht="11.25" customHeight="1" x14ac:dyDescent="0.2">
      <c r="A91" s="623">
        <v>309</v>
      </c>
      <c r="B91" s="624"/>
      <c r="C91" s="308" t="s">
        <v>159</v>
      </c>
      <c r="D91" s="124"/>
      <c r="E91" s="124"/>
      <c r="F91" s="125"/>
      <c r="G91" s="316" t="s">
        <v>175</v>
      </c>
      <c r="H91" s="367"/>
      <c r="I91" s="73"/>
      <c r="J91" s="281"/>
      <c r="K91" s="368" t="s">
        <v>178</v>
      </c>
      <c r="L91" s="369"/>
      <c r="M91" s="308" t="s">
        <v>177</v>
      </c>
      <c r="N91" s="308" t="s">
        <v>176</v>
      </c>
      <c r="O91" s="97"/>
      <c r="P91" s="85"/>
      <c r="Q91" s="97"/>
      <c r="R91" s="97"/>
      <c r="S91" s="97"/>
      <c r="T91" s="90"/>
    </row>
    <row r="92" spans="1:20" ht="3" customHeight="1" x14ac:dyDescent="0.2">
      <c r="A92" s="621"/>
      <c r="B92" s="622"/>
      <c r="C92" s="32"/>
      <c r="D92" s="11"/>
      <c r="E92" s="11"/>
      <c r="F92" s="12"/>
      <c r="G92" s="311"/>
      <c r="H92" s="173"/>
      <c r="I92" s="317"/>
      <c r="J92" s="317"/>
      <c r="K92" s="79"/>
      <c r="L92" s="66"/>
      <c r="M92" s="99"/>
      <c r="N92" s="79"/>
      <c r="O92" s="355"/>
      <c r="P92" s="66"/>
      <c r="Q92" s="362"/>
      <c r="R92" s="79"/>
      <c r="S92" s="355"/>
      <c r="T92" s="415"/>
    </row>
    <row r="93" spans="1:20" ht="11.25" customHeight="1" x14ac:dyDescent="0.2">
      <c r="A93" s="621"/>
      <c r="B93" s="622"/>
      <c r="C93" s="603">
        <v>0</v>
      </c>
      <c r="D93" s="603"/>
      <c r="E93" s="603"/>
      <c r="F93" s="603"/>
      <c r="G93" s="603">
        <v>0</v>
      </c>
      <c r="H93" s="603"/>
      <c r="I93" s="603"/>
      <c r="J93" s="11"/>
      <c r="K93" s="426"/>
      <c r="L93" s="11"/>
      <c r="M93" s="428"/>
      <c r="N93" s="428"/>
      <c r="O93" s="393">
        <v>0</v>
      </c>
      <c r="P93" s="395">
        <v>0</v>
      </c>
      <c r="Q93" s="393">
        <v>0</v>
      </c>
      <c r="R93" s="395">
        <v>0</v>
      </c>
      <c r="S93" s="449">
        <v>0</v>
      </c>
      <c r="T93" s="449">
        <v>0</v>
      </c>
    </row>
    <row r="94" spans="1:20" ht="11.25" customHeight="1" x14ac:dyDescent="0.2">
      <c r="A94" s="621"/>
      <c r="B94" s="622"/>
      <c r="C94" s="603">
        <v>0</v>
      </c>
      <c r="D94" s="603"/>
      <c r="E94" s="603"/>
      <c r="F94" s="603"/>
      <c r="G94" s="603">
        <v>0</v>
      </c>
      <c r="H94" s="603"/>
      <c r="I94" s="603"/>
      <c r="J94" s="11"/>
      <c r="K94" s="426"/>
      <c r="L94" s="11"/>
      <c r="M94" s="428"/>
      <c r="N94" s="428"/>
      <c r="O94" s="393">
        <v>0</v>
      </c>
      <c r="P94" s="394">
        <v>0</v>
      </c>
      <c r="Q94" s="393">
        <v>0</v>
      </c>
      <c r="R94" s="395">
        <v>0</v>
      </c>
      <c r="S94" s="449">
        <v>0</v>
      </c>
      <c r="T94" s="449">
        <v>0</v>
      </c>
    </row>
    <row r="95" spans="1:20" ht="11.25" customHeight="1" x14ac:dyDescent="0.2">
      <c r="A95" s="621"/>
      <c r="B95" s="622"/>
      <c r="C95" s="602">
        <v>0</v>
      </c>
      <c r="D95" s="603"/>
      <c r="E95" s="603"/>
      <c r="F95" s="603"/>
      <c r="G95" s="603">
        <v>0</v>
      </c>
      <c r="H95" s="603"/>
      <c r="I95" s="603"/>
      <c r="J95" s="11"/>
      <c r="K95" s="426"/>
      <c r="L95" s="11"/>
      <c r="M95" s="428"/>
      <c r="N95" s="428"/>
      <c r="O95" s="393">
        <v>0</v>
      </c>
      <c r="P95" s="394">
        <v>0</v>
      </c>
      <c r="Q95" s="393">
        <v>0</v>
      </c>
      <c r="R95" s="395">
        <v>0</v>
      </c>
      <c r="S95" s="449">
        <v>0</v>
      </c>
      <c r="T95" s="449">
        <v>0</v>
      </c>
    </row>
    <row r="96" spans="1:20" ht="11.25" customHeight="1" x14ac:dyDescent="0.2">
      <c r="A96" s="621"/>
      <c r="B96" s="622"/>
      <c r="C96" s="603">
        <v>0</v>
      </c>
      <c r="D96" s="603"/>
      <c r="E96" s="603"/>
      <c r="F96" s="603"/>
      <c r="G96" s="603">
        <v>0</v>
      </c>
      <c r="H96" s="603"/>
      <c r="I96" s="603"/>
      <c r="J96" s="11"/>
      <c r="K96" s="426"/>
      <c r="L96" s="11"/>
      <c r="M96" s="428"/>
      <c r="N96" s="428"/>
      <c r="O96" s="391">
        <v>0</v>
      </c>
      <c r="P96" s="392">
        <v>0</v>
      </c>
      <c r="Q96" s="391">
        <v>0</v>
      </c>
      <c r="R96" s="396">
        <v>0</v>
      </c>
      <c r="S96" s="450">
        <v>0</v>
      </c>
      <c r="T96" s="450">
        <v>0</v>
      </c>
    </row>
    <row r="97" spans="1:20" ht="11.25" customHeight="1" x14ac:dyDescent="0.2">
      <c r="A97" s="621"/>
      <c r="B97" s="622"/>
      <c r="C97" s="603">
        <v>0</v>
      </c>
      <c r="D97" s="603"/>
      <c r="E97" s="603"/>
      <c r="F97" s="603"/>
      <c r="G97" s="603">
        <v>0</v>
      </c>
      <c r="H97" s="603"/>
      <c r="I97" s="603"/>
      <c r="J97" s="11"/>
      <c r="K97" s="426"/>
      <c r="L97" s="11"/>
      <c r="M97" s="428"/>
      <c r="N97" s="428"/>
      <c r="O97" s="391">
        <v>0</v>
      </c>
      <c r="P97" s="392">
        <v>0</v>
      </c>
      <c r="Q97" s="391">
        <v>0</v>
      </c>
      <c r="R97" s="396">
        <v>0</v>
      </c>
      <c r="S97" s="450">
        <v>0</v>
      </c>
      <c r="T97" s="450">
        <v>0</v>
      </c>
    </row>
    <row r="98" spans="1:20" ht="3" customHeight="1" x14ac:dyDescent="0.2">
      <c r="A98" s="621"/>
      <c r="B98" s="622"/>
      <c r="C98" s="11"/>
      <c r="D98" s="186"/>
      <c r="E98" s="186"/>
      <c r="F98" s="12"/>
      <c r="G98" s="311"/>
      <c r="H98" s="173"/>
      <c r="I98" s="317"/>
      <c r="J98" s="317"/>
      <c r="K98" s="427"/>
      <c r="L98" s="79"/>
      <c r="M98" s="69"/>
      <c r="N98" s="69"/>
      <c r="O98" s="353"/>
      <c r="P98" s="327"/>
      <c r="Q98" s="353"/>
      <c r="R98" s="348"/>
      <c r="S98" s="359"/>
      <c r="T98" s="357"/>
    </row>
    <row r="99" spans="1:20" ht="3" customHeight="1" x14ac:dyDescent="0.2">
      <c r="A99" s="621"/>
      <c r="B99" s="622"/>
      <c r="C99" s="11"/>
      <c r="D99" s="11"/>
      <c r="E99" s="11"/>
      <c r="F99" s="12"/>
      <c r="G99" s="346"/>
      <c r="H99" s="173"/>
      <c r="I99" s="317"/>
      <c r="J99" s="341"/>
      <c r="K99" s="79"/>
      <c r="L99" s="341"/>
      <c r="M99" s="78"/>
      <c r="N99" s="341"/>
      <c r="O99" s="352"/>
      <c r="P99" s="75"/>
      <c r="Q99" s="352"/>
      <c r="R99" s="341"/>
      <c r="S99" s="352"/>
      <c r="T99" s="387"/>
    </row>
    <row r="100" spans="1:20" ht="11.25" customHeight="1" x14ac:dyDescent="0.2">
      <c r="A100" s="621"/>
      <c r="B100" s="622"/>
      <c r="C100" s="11" t="s">
        <v>21</v>
      </c>
      <c r="D100" s="11"/>
      <c r="E100" s="11"/>
      <c r="F100" s="12"/>
      <c r="G100" s="346"/>
      <c r="H100" s="173"/>
      <c r="I100" s="342"/>
      <c r="J100" s="342"/>
      <c r="K100" s="66"/>
      <c r="L100" s="66"/>
      <c r="M100" s="66"/>
      <c r="N100" s="66"/>
      <c r="O100" s="446">
        <f t="shared" ref="O100:T100" si="3">SUM(O93:O97)</f>
        <v>0</v>
      </c>
      <c r="P100" s="446">
        <f t="shared" si="3"/>
        <v>0</v>
      </c>
      <c r="Q100" s="446">
        <f t="shared" si="3"/>
        <v>0</v>
      </c>
      <c r="R100" s="446">
        <f t="shared" si="3"/>
        <v>0</v>
      </c>
      <c r="S100" s="390">
        <f t="shared" si="3"/>
        <v>0</v>
      </c>
      <c r="T100" s="390">
        <f t="shared" si="3"/>
        <v>0</v>
      </c>
    </row>
    <row r="101" spans="1:20" ht="11.25" customHeight="1" x14ac:dyDescent="0.2">
      <c r="A101" s="621"/>
      <c r="B101" s="622"/>
      <c r="C101" s="11" t="s">
        <v>179</v>
      </c>
      <c r="D101" s="11"/>
      <c r="E101" s="11"/>
      <c r="F101" s="12"/>
      <c r="G101" s="346"/>
      <c r="H101" s="173"/>
      <c r="I101" s="342"/>
      <c r="J101" s="342"/>
      <c r="K101" s="66"/>
      <c r="L101" s="66"/>
      <c r="M101" s="66"/>
      <c r="N101" s="66"/>
      <c r="O101" s="390">
        <f t="shared" ref="O101:T101" si="4">SUM(O102:O103)</f>
        <v>0</v>
      </c>
      <c r="P101" s="390">
        <f t="shared" si="4"/>
        <v>0</v>
      </c>
      <c r="Q101" s="390">
        <f t="shared" si="4"/>
        <v>0</v>
      </c>
      <c r="R101" s="390">
        <f t="shared" si="4"/>
        <v>0</v>
      </c>
      <c r="S101" s="390">
        <f t="shared" si="4"/>
        <v>0</v>
      </c>
      <c r="T101" s="390">
        <f t="shared" si="4"/>
        <v>0</v>
      </c>
    </row>
    <row r="102" spans="1:20" ht="11.25" customHeight="1" x14ac:dyDescent="0.2">
      <c r="A102" s="628"/>
      <c r="B102" s="629"/>
      <c r="C102" s="107" t="s">
        <v>252</v>
      </c>
      <c r="D102" s="11"/>
      <c r="E102" s="11"/>
      <c r="F102" s="12"/>
      <c r="G102" s="346"/>
      <c r="H102" s="173"/>
      <c r="I102" s="342"/>
      <c r="J102" s="342"/>
      <c r="K102" s="66"/>
      <c r="L102" s="66"/>
      <c r="M102" s="66"/>
      <c r="N102" s="66"/>
      <c r="O102" s="397">
        <v>0</v>
      </c>
      <c r="P102" s="398">
        <v>0</v>
      </c>
      <c r="Q102" s="397">
        <v>0</v>
      </c>
      <c r="R102" s="399">
        <v>0</v>
      </c>
      <c r="S102" s="451">
        <v>0</v>
      </c>
      <c r="T102" s="451">
        <v>0</v>
      </c>
    </row>
    <row r="103" spans="1:20" ht="11.25" customHeight="1" x14ac:dyDescent="0.2">
      <c r="A103" s="628"/>
      <c r="B103" s="629"/>
      <c r="C103" s="107" t="s">
        <v>253</v>
      </c>
      <c r="D103" s="11"/>
      <c r="E103" s="11"/>
      <c r="F103" s="12"/>
      <c r="G103" s="346"/>
      <c r="H103" s="173"/>
      <c r="I103" s="342"/>
      <c r="J103" s="342"/>
      <c r="K103" s="66"/>
      <c r="L103" s="66"/>
      <c r="M103" s="66"/>
      <c r="N103" s="66"/>
      <c r="O103" s="397">
        <v>0</v>
      </c>
      <c r="P103" s="398">
        <v>0</v>
      </c>
      <c r="Q103" s="397">
        <v>0</v>
      </c>
      <c r="R103" s="399">
        <v>0</v>
      </c>
      <c r="S103" s="451">
        <v>0</v>
      </c>
      <c r="T103" s="451">
        <v>0</v>
      </c>
    </row>
    <row r="104" spans="1:20" ht="3" customHeight="1" x14ac:dyDescent="0.2">
      <c r="A104" s="630"/>
      <c r="B104" s="631"/>
      <c r="C104" s="163"/>
      <c r="D104" s="163"/>
      <c r="E104" s="163"/>
      <c r="F104" s="164"/>
      <c r="G104" s="371"/>
      <c r="H104" s="277"/>
      <c r="I104" s="372"/>
      <c r="J104" s="372"/>
      <c r="K104" s="85"/>
      <c r="L104" s="85"/>
      <c r="M104" s="85"/>
      <c r="N104" s="85"/>
      <c r="O104" s="373"/>
      <c r="P104" s="90"/>
      <c r="Q104" s="373"/>
      <c r="R104" s="85"/>
      <c r="S104" s="373"/>
      <c r="T104" s="373"/>
    </row>
    <row r="105" spans="1:20" ht="3" customHeight="1" x14ac:dyDescent="0.2">
      <c r="A105" s="627"/>
      <c r="B105" s="627"/>
      <c r="C105" s="374"/>
      <c r="D105" s="374"/>
      <c r="E105" s="375"/>
      <c r="F105" s="376"/>
      <c r="G105" s="377"/>
      <c r="H105" s="378"/>
      <c r="I105" s="379"/>
      <c r="J105" s="379"/>
      <c r="K105" s="380"/>
      <c r="L105" s="380"/>
      <c r="M105" s="381"/>
      <c r="N105" s="381"/>
      <c r="O105" s="380"/>
      <c r="P105" s="380"/>
      <c r="Q105" s="380"/>
      <c r="R105" s="381"/>
      <c r="S105" s="381"/>
      <c r="T105" s="416"/>
    </row>
    <row r="106" spans="1:20" ht="3" customHeight="1" x14ac:dyDescent="0.2">
      <c r="A106" s="621"/>
      <c r="B106" s="622"/>
      <c r="C106" s="105"/>
      <c r="D106" s="129"/>
      <c r="E106" s="389"/>
      <c r="F106" s="304"/>
      <c r="G106" s="314"/>
      <c r="H106" s="315"/>
      <c r="J106" s="361"/>
      <c r="K106" s="361"/>
      <c r="L106" s="88"/>
      <c r="M106" s="99"/>
      <c r="N106" s="99"/>
      <c r="O106" s="88"/>
      <c r="P106" s="88"/>
      <c r="Q106" s="88"/>
      <c r="R106" s="99"/>
      <c r="S106" s="99"/>
      <c r="T106" s="363"/>
    </row>
    <row r="107" spans="1:20" ht="11.25" customHeight="1" x14ac:dyDescent="0.2">
      <c r="A107" s="625" t="s">
        <v>192</v>
      </c>
      <c r="B107" s="626"/>
      <c r="C107" s="11" t="s">
        <v>196</v>
      </c>
      <c r="D107" s="229"/>
      <c r="E107" s="229"/>
      <c r="F107" s="170"/>
      <c r="G107" s="311"/>
      <c r="H107" s="173"/>
      <c r="J107" s="317"/>
      <c r="K107" s="317"/>
      <c r="L107" s="66"/>
      <c r="M107" s="79"/>
      <c r="N107" s="79"/>
      <c r="O107" s="79"/>
      <c r="P107" s="66"/>
      <c r="Q107" s="79"/>
      <c r="R107" s="79"/>
      <c r="S107" s="79"/>
      <c r="T107" s="70"/>
    </row>
    <row r="108" spans="1:20" ht="11.25" customHeight="1" x14ac:dyDescent="0.2">
      <c r="A108" s="635">
        <v>315</v>
      </c>
      <c r="B108" s="636"/>
      <c r="C108" s="308" t="s">
        <v>159</v>
      </c>
      <c r="D108" s="364"/>
      <c r="E108" s="364"/>
      <c r="F108" s="125"/>
      <c r="G108" s="316"/>
      <c r="H108" s="365"/>
      <c r="I108" s="366"/>
      <c r="J108" s="366"/>
      <c r="K108" s="97"/>
      <c r="L108" s="85"/>
      <c r="M108" s="308" t="s">
        <v>177</v>
      </c>
      <c r="N108" s="308" t="s">
        <v>176</v>
      </c>
      <c r="O108" s="97"/>
      <c r="P108" s="85"/>
      <c r="Q108" s="97"/>
      <c r="R108" s="97"/>
      <c r="S108" s="97"/>
      <c r="T108" s="90"/>
    </row>
    <row r="109" spans="1:20" ht="3" customHeight="1" x14ac:dyDescent="0.2">
      <c r="A109" s="621"/>
      <c r="B109" s="622"/>
      <c r="C109" s="11"/>
      <c r="D109" s="229"/>
      <c r="E109" s="229"/>
      <c r="F109" s="170"/>
      <c r="G109" s="311"/>
      <c r="H109" s="173"/>
      <c r="I109" s="317"/>
      <c r="J109" s="317"/>
      <c r="K109" s="79"/>
      <c r="L109" s="66"/>
      <c r="M109" s="78"/>
      <c r="N109" s="79"/>
      <c r="O109" s="355"/>
      <c r="P109" s="70"/>
      <c r="Q109" s="355"/>
      <c r="R109" s="79"/>
      <c r="S109" s="355"/>
      <c r="T109" s="70"/>
    </row>
    <row r="110" spans="1:20" ht="11.25" customHeight="1" x14ac:dyDescent="0.2">
      <c r="A110" s="621"/>
      <c r="B110" s="622"/>
      <c r="C110" s="603">
        <v>0</v>
      </c>
      <c r="D110" s="603"/>
      <c r="E110" s="603"/>
      <c r="F110" s="603"/>
      <c r="G110" s="603"/>
      <c r="H110" s="603"/>
      <c r="I110" s="603"/>
      <c r="J110" s="603"/>
      <c r="K110" s="603"/>
      <c r="L110" s="66"/>
      <c r="M110" s="514"/>
      <c r="N110" s="514"/>
      <c r="O110" s="397">
        <v>0</v>
      </c>
      <c r="P110" s="398">
        <v>0</v>
      </c>
      <c r="Q110" s="397">
        <v>0</v>
      </c>
      <c r="R110" s="399">
        <v>0</v>
      </c>
      <c r="S110" s="397">
        <v>0</v>
      </c>
      <c r="T110" s="398">
        <v>0</v>
      </c>
    </row>
    <row r="111" spans="1:20" ht="11.25" customHeight="1" x14ac:dyDescent="0.2">
      <c r="A111" s="621"/>
      <c r="B111" s="622"/>
      <c r="C111" s="603">
        <v>0</v>
      </c>
      <c r="D111" s="603"/>
      <c r="E111" s="603"/>
      <c r="F111" s="603"/>
      <c r="G111" s="603"/>
      <c r="H111" s="603"/>
      <c r="I111" s="603"/>
      <c r="J111" s="603"/>
      <c r="K111" s="603"/>
      <c r="L111" s="66"/>
      <c r="M111" s="514"/>
      <c r="N111" s="514"/>
      <c r="O111" s="393">
        <v>0</v>
      </c>
      <c r="P111" s="394">
        <v>0</v>
      </c>
      <c r="Q111" s="393">
        <v>0</v>
      </c>
      <c r="R111" s="395">
        <v>0</v>
      </c>
      <c r="S111" s="393">
        <v>0</v>
      </c>
      <c r="T111" s="394">
        <v>0</v>
      </c>
    </row>
    <row r="112" spans="1:20" ht="11.25" customHeight="1" x14ac:dyDescent="0.2">
      <c r="A112" s="621"/>
      <c r="B112" s="622"/>
      <c r="C112" s="603">
        <v>0</v>
      </c>
      <c r="D112" s="603"/>
      <c r="E112" s="603"/>
      <c r="F112" s="603"/>
      <c r="G112" s="603"/>
      <c r="H112" s="603"/>
      <c r="I112" s="603"/>
      <c r="J112" s="603"/>
      <c r="K112" s="603"/>
      <c r="L112" s="66"/>
      <c r="M112" s="428"/>
      <c r="N112" s="514"/>
      <c r="O112" s="393">
        <v>0</v>
      </c>
      <c r="P112" s="394">
        <v>0</v>
      </c>
      <c r="Q112" s="393">
        <v>0</v>
      </c>
      <c r="R112" s="395">
        <v>0</v>
      </c>
      <c r="S112" s="393">
        <v>0</v>
      </c>
      <c r="T112" s="394">
        <v>0</v>
      </c>
    </row>
    <row r="113" spans="1:20" ht="11.25" customHeight="1" x14ac:dyDescent="0.2">
      <c r="A113" s="621"/>
      <c r="B113" s="622"/>
      <c r="C113" s="603">
        <v>0</v>
      </c>
      <c r="D113" s="603"/>
      <c r="E113" s="603"/>
      <c r="F113" s="603"/>
      <c r="G113" s="603"/>
      <c r="H113" s="603"/>
      <c r="I113" s="603"/>
      <c r="J113" s="603"/>
      <c r="K113" s="603"/>
      <c r="L113" s="341"/>
      <c r="M113" s="428"/>
      <c r="N113" s="514"/>
      <c r="O113" s="397">
        <v>0</v>
      </c>
      <c r="P113" s="398">
        <v>0</v>
      </c>
      <c r="Q113" s="397">
        <v>0</v>
      </c>
      <c r="R113" s="399">
        <v>0</v>
      </c>
      <c r="S113" s="397">
        <v>0</v>
      </c>
      <c r="T113" s="398">
        <v>0</v>
      </c>
    </row>
    <row r="114" spans="1:20" ht="11.25" customHeight="1" x14ac:dyDescent="0.2">
      <c r="A114" s="621"/>
      <c r="B114" s="622"/>
      <c r="C114" s="603">
        <v>0</v>
      </c>
      <c r="D114" s="603"/>
      <c r="E114" s="603"/>
      <c r="F114" s="603"/>
      <c r="G114" s="603"/>
      <c r="H114" s="603"/>
      <c r="I114" s="603"/>
      <c r="J114" s="603"/>
      <c r="K114" s="603"/>
      <c r="L114" s="66"/>
      <c r="M114" s="514"/>
      <c r="N114" s="514"/>
      <c r="O114" s="397">
        <v>0</v>
      </c>
      <c r="P114" s="398">
        <v>0</v>
      </c>
      <c r="Q114" s="397">
        <v>0</v>
      </c>
      <c r="R114" s="399">
        <v>0</v>
      </c>
      <c r="S114" s="397">
        <v>0</v>
      </c>
      <c r="T114" s="398">
        <v>0</v>
      </c>
    </row>
    <row r="115" spans="1:20" ht="3" customHeight="1" x14ac:dyDescent="0.2">
      <c r="A115" s="621"/>
      <c r="B115" s="622"/>
      <c r="C115" s="32"/>
      <c r="D115" s="32"/>
      <c r="E115" s="32"/>
      <c r="F115" s="32"/>
      <c r="G115" s="311"/>
      <c r="H115" s="173"/>
      <c r="I115" s="317"/>
      <c r="J115" s="317"/>
      <c r="K115" s="66"/>
      <c r="L115" s="66"/>
      <c r="M115" s="66"/>
      <c r="N115" s="66"/>
      <c r="O115" s="354"/>
      <c r="P115" s="70"/>
      <c r="Q115" s="354"/>
      <c r="R115" s="66"/>
      <c r="S115" s="354"/>
      <c r="T115" s="70"/>
    </row>
    <row r="116" spans="1:20" ht="3" customHeight="1" x14ac:dyDescent="0.2">
      <c r="A116" s="621"/>
      <c r="B116" s="622"/>
      <c r="C116" s="32"/>
      <c r="D116" s="32"/>
      <c r="E116" s="32"/>
      <c r="F116" s="32"/>
      <c r="G116" s="347"/>
      <c r="H116" s="173"/>
      <c r="I116" s="86"/>
      <c r="J116" s="38"/>
      <c r="K116" s="96"/>
      <c r="L116" s="38"/>
      <c r="M116" s="66"/>
      <c r="N116" s="38"/>
      <c r="O116" s="356"/>
      <c r="P116" s="351"/>
      <c r="Q116" s="356"/>
      <c r="R116" s="350"/>
      <c r="S116" s="373"/>
      <c r="T116" s="351"/>
    </row>
    <row r="117" spans="1:20" ht="3" customHeight="1" x14ac:dyDescent="0.2">
      <c r="A117" s="621"/>
      <c r="B117" s="622"/>
      <c r="C117" s="31"/>
      <c r="D117" s="32"/>
      <c r="E117" s="32"/>
      <c r="F117" s="170"/>
      <c r="G117" s="311"/>
      <c r="H117" s="173"/>
      <c r="I117" s="86"/>
      <c r="J117" s="344"/>
      <c r="K117" s="79"/>
      <c r="L117" s="79"/>
      <c r="M117" s="66"/>
      <c r="N117" s="344"/>
      <c r="O117" s="355"/>
      <c r="P117" s="71"/>
      <c r="Q117" s="355"/>
      <c r="R117" s="344"/>
      <c r="S117" s="354"/>
      <c r="T117" s="71"/>
    </row>
    <row r="118" spans="1:20" ht="11.25" customHeight="1" x14ac:dyDescent="0.2">
      <c r="A118" s="621"/>
      <c r="B118" s="622"/>
      <c r="C118" s="11" t="s">
        <v>21</v>
      </c>
      <c r="D118" s="32"/>
      <c r="E118" s="32"/>
      <c r="F118" s="170"/>
      <c r="G118" s="311"/>
      <c r="H118" s="173"/>
      <c r="I118" s="86"/>
      <c r="J118" s="344"/>
      <c r="K118" s="79"/>
      <c r="L118" s="79"/>
      <c r="M118" s="66"/>
      <c r="N118" s="344"/>
      <c r="O118" s="446">
        <f t="shared" ref="O118:T118" si="5">SUM(O110:O114)</f>
        <v>0</v>
      </c>
      <c r="P118" s="446">
        <f t="shared" si="5"/>
        <v>0</v>
      </c>
      <c r="Q118" s="446">
        <f t="shared" si="5"/>
        <v>0</v>
      </c>
      <c r="R118" s="446">
        <f t="shared" si="5"/>
        <v>0</v>
      </c>
      <c r="S118" s="446">
        <f t="shared" si="5"/>
        <v>0</v>
      </c>
      <c r="T118" s="446">
        <f t="shared" si="5"/>
        <v>0</v>
      </c>
    </row>
    <row r="119" spans="1:20" ht="11.25" customHeight="1" x14ac:dyDescent="0.2">
      <c r="A119" s="621"/>
      <c r="B119" s="622"/>
      <c r="C119" s="11" t="s">
        <v>193</v>
      </c>
      <c r="D119" s="32"/>
      <c r="E119" s="32"/>
      <c r="F119" s="170"/>
      <c r="G119" s="311"/>
      <c r="H119" s="173"/>
      <c r="I119" s="86"/>
      <c r="J119" s="86"/>
      <c r="K119" s="79"/>
      <c r="L119" s="79"/>
      <c r="M119" s="66"/>
      <c r="N119" s="66"/>
      <c r="O119" s="390">
        <f t="shared" ref="O119:T119" si="6">SUM(O121:O122)</f>
        <v>0</v>
      </c>
      <c r="P119" s="390">
        <f t="shared" si="6"/>
        <v>0</v>
      </c>
      <c r="Q119" s="390">
        <f t="shared" si="6"/>
        <v>0</v>
      </c>
      <c r="R119" s="390">
        <f t="shared" si="6"/>
        <v>0</v>
      </c>
      <c r="S119" s="390">
        <f t="shared" si="6"/>
        <v>0</v>
      </c>
      <c r="T119" s="390">
        <f t="shared" si="6"/>
        <v>0</v>
      </c>
    </row>
    <row r="120" spans="1:20" ht="11.25" customHeight="1" x14ac:dyDescent="0.2">
      <c r="A120" s="407"/>
      <c r="B120" s="408"/>
      <c r="C120" s="107" t="s">
        <v>254</v>
      </c>
      <c r="D120" s="32"/>
      <c r="E120" s="32"/>
      <c r="F120" s="170"/>
      <c r="G120" s="311"/>
      <c r="H120" s="173"/>
      <c r="I120" s="86"/>
      <c r="J120" s="86"/>
      <c r="K120" s="79"/>
      <c r="L120" s="79"/>
      <c r="M120" s="66"/>
      <c r="N120" s="66"/>
      <c r="O120" s="448">
        <v>0</v>
      </c>
      <c r="P120" s="325">
        <v>0</v>
      </c>
      <c r="Q120" s="448">
        <v>0</v>
      </c>
      <c r="R120" s="319">
        <v>0</v>
      </c>
      <c r="S120" s="448">
        <v>0</v>
      </c>
      <c r="T120" s="325">
        <v>0</v>
      </c>
    </row>
    <row r="121" spans="1:20" ht="11.25" customHeight="1" x14ac:dyDescent="0.2">
      <c r="A121" s="625"/>
      <c r="B121" s="626"/>
      <c r="C121" s="107" t="s">
        <v>255</v>
      </c>
      <c r="D121" s="32"/>
      <c r="E121" s="32"/>
      <c r="F121" s="170"/>
      <c r="G121" s="311"/>
      <c r="H121" s="173"/>
      <c r="I121" s="86"/>
      <c r="J121" s="86"/>
      <c r="K121" s="79"/>
      <c r="L121" s="79"/>
      <c r="M121" s="66"/>
      <c r="N121" s="66"/>
      <c r="O121" s="397">
        <v>0</v>
      </c>
      <c r="P121" s="398">
        <v>0</v>
      </c>
      <c r="Q121" s="397">
        <v>0</v>
      </c>
      <c r="R121" s="399">
        <v>0</v>
      </c>
      <c r="S121" s="397">
        <v>0</v>
      </c>
      <c r="T121" s="398">
        <v>0</v>
      </c>
    </row>
    <row r="122" spans="1:20" ht="11.25" customHeight="1" x14ac:dyDescent="0.2">
      <c r="A122" s="625"/>
      <c r="B122" s="626"/>
      <c r="C122" s="107" t="s">
        <v>256</v>
      </c>
      <c r="D122" s="32"/>
      <c r="E122" s="32"/>
      <c r="F122" s="170"/>
      <c r="G122" s="311"/>
      <c r="H122" s="333"/>
      <c r="I122" s="86"/>
      <c r="J122" s="331"/>
      <c r="K122" s="79"/>
      <c r="L122" s="332">
        <f>ROUND(J117*$H$62+L117,0)</f>
        <v>0</v>
      </c>
      <c r="M122" s="66"/>
      <c r="N122" s="331">
        <f>ROUND(N117+(P117/$H$62),0)</f>
        <v>0</v>
      </c>
      <c r="O122" s="397">
        <v>0</v>
      </c>
      <c r="P122" s="398">
        <v>0</v>
      </c>
      <c r="Q122" s="397">
        <v>0</v>
      </c>
      <c r="R122" s="399">
        <v>0</v>
      </c>
      <c r="S122" s="397">
        <v>0</v>
      </c>
      <c r="T122" s="398">
        <v>0</v>
      </c>
    </row>
    <row r="123" spans="1:20" ht="3" customHeight="1" x14ac:dyDescent="0.2">
      <c r="A123" s="630"/>
      <c r="B123" s="631"/>
      <c r="C123" s="163"/>
      <c r="D123" s="236"/>
      <c r="E123" s="236"/>
      <c r="F123" s="125"/>
      <c r="G123" s="316"/>
      <c r="H123" s="277"/>
      <c r="I123" s="73"/>
      <c r="J123" s="73"/>
      <c r="K123" s="97"/>
      <c r="L123" s="85"/>
      <c r="M123" s="97"/>
      <c r="N123" s="97"/>
      <c r="O123" s="357"/>
      <c r="P123" s="90"/>
      <c r="Q123" s="357"/>
      <c r="R123" s="97"/>
      <c r="S123" s="357"/>
      <c r="T123" s="90"/>
    </row>
    <row r="124" spans="1:20" ht="11.25" customHeight="1" x14ac:dyDescent="0.2">
      <c r="A124" s="632"/>
      <c r="B124" s="632"/>
      <c r="C124" s="186"/>
      <c r="D124" s="230"/>
      <c r="E124" s="230"/>
      <c r="F124" s="170"/>
      <c r="G124" s="311"/>
      <c r="H124" s="340"/>
      <c r="I124" s="343"/>
      <c r="J124" s="343"/>
      <c r="K124" s="79"/>
      <c r="L124" s="66"/>
      <c r="M124" s="186"/>
      <c r="N124" s="186"/>
      <c r="O124" s="79"/>
      <c r="P124" s="66"/>
      <c r="Q124" s="79"/>
      <c r="R124" s="79"/>
      <c r="S124" s="79"/>
      <c r="T124" s="66"/>
    </row>
    <row r="125" spans="1:20" ht="3" customHeight="1" x14ac:dyDescent="0.2">
      <c r="A125" s="632"/>
      <c r="B125" s="632"/>
      <c r="C125" s="31"/>
      <c r="D125" s="32"/>
      <c r="F125" s="33"/>
      <c r="G125" s="34"/>
      <c r="H125" s="35"/>
      <c r="I125" s="86"/>
      <c r="J125" s="86"/>
      <c r="K125" s="66"/>
      <c r="L125" s="66"/>
      <c r="M125" s="66"/>
      <c r="N125" s="66"/>
      <c r="O125" s="66"/>
      <c r="P125" s="66"/>
      <c r="Q125" s="66"/>
      <c r="R125" s="66"/>
      <c r="S125" s="66"/>
      <c r="T125" s="66"/>
    </row>
    <row r="126" spans="1:20" ht="11.25" customHeight="1" x14ac:dyDescent="0.2">
      <c r="A126" s="37"/>
      <c r="B126" s="31"/>
      <c r="C126" s="11"/>
      <c r="D126" s="11"/>
      <c r="E126" s="11"/>
      <c r="F126" s="11"/>
      <c r="G126" s="11"/>
      <c r="H126" s="11"/>
      <c r="I126" s="11"/>
      <c r="J126" s="11"/>
      <c r="K126" s="11"/>
      <c r="L126" s="66"/>
      <c r="M126" s="66"/>
      <c r="N126" s="66"/>
      <c r="O126" s="66"/>
      <c r="P126" s="66"/>
      <c r="Q126" s="66"/>
      <c r="R126" s="66"/>
      <c r="S126" s="66"/>
      <c r="T126" s="66"/>
    </row>
    <row r="127" spans="1:20" ht="11.25" customHeight="1" x14ac:dyDescent="0.2">
      <c r="A127" s="37"/>
      <c r="B127" s="31"/>
      <c r="C127" s="11"/>
      <c r="D127" s="11"/>
      <c r="E127" s="11"/>
      <c r="F127" s="11"/>
      <c r="G127" s="11"/>
      <c r="H127" s="11"/>
      <c r="I127" s="11"/>
      <c r="J127" s="11"/>
      <c r="K127" s="11"/>
      <c r="L127" s="66"/>
      <c r="M127" s="66"/>
      <c r="N127" s="66"/>
      <c r="O127" s="66"/>
      <c r="P127" s="66"/>
      <c r="Q127" s="66"/>
      <c r="R127" s="66"/>
      <c r="S127" s="66"/>
      <c r="T127" s="66"/>
    </row>
    <row r="128" spans="1:20" ht="11.25" customHeight="1" x14ac:dyDescent="0.2">
      <c r="C128" s="11"/>
      <c r="D128" s="11"/>
      <c r="E128" s="11"/>
      <c r="F128" s="11"/>
      <c r="G128" s="11"/>
      <c r="H128" s="11"/>
      <c r="I128" s="11"/>
      <c r="J128" s="11"/>
      <c r="K128" s="11"/>
    </row>
  </sheetData>
  <mergeCells count="76">
    <mergeCell ref="A125:B125"/>
    <mergeCell ref="A119:B119"/>
    <mergeCell ref="A121:B121"/>
    <mergeCell ref="A89:B89"/>
    <mergeCell ref="A90:B90"/>
    <mergeCell ref="A91:B91"/>
    <mergeCell ref="A92:B92"/>
    <mergeCell ref="A93:B93"/>
    <mergeCell ref="A122:B122"/>
    <mergeCell ref="A115:B115"/>
    <mergeCell ref="A116:B116"/>
    <mergeCell ref="A117:B117"/>
    <mergeCell ref="A118:B118"/>
    <mergeCell ref="A112:B112"/>
    <mergeCell ref="A123:B123"/>
    <mergeCell ref="A124:B124"/>
    <mergeCell ref="C112:K112"/>
    <mergeCell ref="A113:B113"/>
    <mergeCell ref="C113:K113"/>
    <mergeCell ref="A114:B114"/>
    <mergeCell ref="C114:K114"/>
    <mergeCell ref="C110:K110"/>
    <mergeCell ref="A111:B111"/>
    <mergeCell ref="C111:K111"/>
    <mergeCell ref="A101:B101"/>
    <mergeCell ref="A102:B102"/>
    <mergeCell ref="A103:B103"/>
    <mergeCell ref="A104:B104"/>
    <mergeCell ref="A105:B105"/>
    <mergeCell ref="A106:B106"/>
    <mergeCell ref="A107:B107"/>
    <mergeCell ref="A108:B108"/>
    <mergeCell ref="A109:B109"/>
    <mergeCell ref="A110:B110"/>
    <mergeCell ref="C97:F97"/>
    <mergeCell ref="G97:I97"/>
    <mergeCell ref="A98:B98"/>
    <mergeCell ref="A99:B99"/>
    <mergeCell ref="A100:B100"/>
    <mergeCell ref="A97:B97"/>
    <mergeCell ref="C95:F95"/>
    <mergeCell ref="G95:I95"/>
    <mergeCell ref="A96:B96"/>
    <mergeCell ref="C96:F96"/>
    <mergeCell ref="G96:I96"/>
    <mergeCell ref="A95:B95"/>
    <mergeCell ref="C93:F93"/>
    <mergeCell ref="G93:I93"/>
    <mergeCell ref="A94:B94"/>
    <mergeCell ref="C94:F94"/>
    <mergeCell ref="G94:I94"/>
    <mergeCell ref="A88:B88"/>
    <mergeCell ref="A82:G82"/>
    <mergeCell ref="A84:B86"/>
    <mergeCell ref="O84:P84"/>
    <mergeCell ref="Q84:R84"/>
    <mergeCell ref="S84:T84"/>
    <mergeCell ref="A87:B87"/>
    <mergeCell ref="A62:G63"/>
    <mergeCell ref="A77:G77"/>
    <mergeCell ref="A78:G78"/>
    <mergeCell ref="A79:G79"/>
    <mergeCell ref="A80:G80"/>
    <mergeCell ref="A81:G81"/>
    <mergeCell ref="I17:L17"/>
    <mergeCell ref="M17:P17"/>
    <mergeCell ref="Q17:T17"/>
    <mergeCell ref="A20:A32"/>
    <mergeCell ref="A33:A55"/>
    <mergeCell ref="A56:A59"/>
    <mergeCell ref="A10:G10"/>
    <mergeCell ref="A11:G11"/>
    <mergeCell ref="A12:G12"/>
    <mergeCell ref="A13:G13"/>
    <mergeCell ref="A14:G14"/>
    <mergeCell ref="A15:G15"/>
  </mergeCells>
  <pageMargins left="0.47244094488188981" right="0.47244094488188981" top="0.23622047244094491" bottom="0.47244094488188981" header="0" footer="0.31496062992125984"/>
  <pageSetup paperSize="9" scale="89" fitToHeight="2" orientation="landscape" r:id="rId1"/>
  <headerFooter alignWithMargins="0">
    <oddFooter>&amp;C&amp;7Form. 30 &amp;R&amp;7&amp;P von &amp;N</oddFooter>
  </headerFooter>
  <rowBreaks count="1" manualBreakCount="1">
    <brk id="67" max="1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1">
    <tabColor theme="6" tint="0.39997558519241921"/>
  </sheetPr>
  <dimension ref="A1:S59"/>
  <sheetViews>
    <sheetView showZeros="0" zoomScaleNormal="100" zoomScaleSheetLayoutView="100" workbookViewId="0">
      <selection activeCell="F15" sqref="F15"/>
    </sheetView>
  </sheetViews>
  <sheetFormatPr baseColWidth="10" defaultColWidth="11.42578125" defaultRowHeight="11.25" customHeight="1" x14ac:dyDescent="0.2"/>
  <cols>
    <col min="1" max="1" width="12.7109375" style="1" customWidth="1"/>
    <col min="2" max="2" width="3.7109375" style="1" customWidth="1"/>
    <col min="3" max="3" width="12" style="1" customWidth="1"/>
    <col min="4" max="4" width="9" style="1" customWidth="1"/>
    <col min="5" max="5" width="3.7109375" style="1" customWidth="1"/>
    <col min="6" max="13" width="12" style="1" customWidth="1"/>
    <col min="14" max="14" width="2.7109375" style="1" customWidth="1"/>
    <col min="15" max="16" width="12" style="1" customWidth="1"/>
    <col min="17" max="16384" width="11.42578125" style="1"/>
  </cols>
  <sheetData>
    <row r="1" spans="1:19" customFormat="1" ht="12.75" x14ac:dyDescent="0.2"/>
    <row r="2" spans="1:19" customFormat="1" ht="12.75" x14ac:dyDescent="0.2"/>
    <row r="3" spans="1:19" customFormat="1" ht="12.75" x14ac:dyDescent="0.2"/>
    <row r="4" spans="1:19" customFormat="1" ht="12.75" x14ac:dyDescent="0.2"/>
    <row r="5" spans="1:19" ht="11.25" customHeight="1" x14ac:dyDescent="0.2">
      <c r="D5" s="5"/>
      <c r="E5" s="6"/>
      <c r="F5" s="5"/>
      <c r="G5" s="6"/>
      <c r="H5" s="5"/>
      <c r="I5" s="6"/>
      <c r="J5" s="6"/>
      <c r="K5" s="5"/>
      <c r="L5" s="39"/>
      <c r="M5" s="5"/>
      <c r="N5" s="5"/>
    </row>
    <row r="6" spans="1:19" ht="11.25" customHeight="1" x14ac:dyDescent="0.2">
      <c r="A6" s="515" t="s">
        <v>218</v>
      </c>
      <c r="E6" s="5"/>
      <c r="F6" s="2"/>
      <c r="G6" s="3"/>
      <c r="H6" s="4"/>
      <c r="I6" s="5"/>
      <c r="J6" s="6"/>
      <c r="K6" s="5"/>
      <c r="L6" s="6"/>
      <c r="M6" s="6"/>
      <c r="N6" s="5"/>
      <c r="O6" s="39"/>
      <c r="P6" s="5"/>
      <c r="Q6" s="5"/>
      <c r="R6" s="5"/>
      <c r="S6" s="5"/>
    </row>
    <row r="7" spans="1:19" ht="3" customHeight="1" x14ac:dyDescent="0.2">
      <c r="D7" s="5"/>
      <c r="E7" s="6"/>
      <c r="F7" s="5"/>
      <c r="G7" s="6"/>
      <c r="H7" s="5"/>
      <c r="I7" s="6"/>
      <c r="J7" s="6"/>
      <c r="K7" s="5"/>
      <c r="L7" s="39"/>
      <c r="M7" s="5"/>
      <c r="N7" s="5"/>
    </row>
    <row r="8" spans="1:19" ht="3" customHeight="1" x14ac:dyDescent="0.2">
      <c r="D8" s="5"/>
      <c r="E8" s="6"/>
      <c r="F8" s="5"/>
      <c r="G8" s="6"/>
      <c r="H8" s="5"/>
      <c r="I8" s="6"/>
      <c r="J8" s="6"/>
      <c r="K8" s="5"/>
      <c r="L8" s="39"/>
      <c r="M8" s="5"/>
      <c r="N8" s="5"/>
    </row>
    <row r="9" spans="1:19" ht="11.25" customHeight="1" x14ac:dyDescent="0.2">
      <c r="E9" s="6"/>
      <c r="G9" s="6"/>
      <c r="H9" s="5"/>
      <c r="I9" s="6"/>
      <c r="J9" s="6"/>
      <c r="K9" s="5"/>
      <c r="L9" s="39"/>
      <c r="M9" s="5"/>
      <c r="N9" s="5"/>
    </row>
    <row r="10" spans="1:19" ht="12.75" customHeight="1" x14ac:dyDescent="0.25">
      <c r="A10" s="663">
        <f>'kernobstsaft 20 (OHNE LA)'!$A$9</f>
        <v>0</v>
      </c>
      <c r="B10" s="664"/>
      <c r="C10" s="664"/>
      <c r="D10" s="665"/>
      <c r="E10" s="6"/>
      <c r="F10" s="7" t="s">
        <v>227</v>
      </c>
      <c r="G10" s="6"/>
      <c r="H10" s="5"/>
      <c r="I10" s="6"/>
      <c r="J10" s="527"/>
      <c r="K10" s="5"/>
      <c r="L10" s="39"/>
      <c r="M10" s="5"/>
      <c r="N10" s="5"/>
    </row>
    <row r="11" spans="1:19" ht="11.25" customHeight="1" x14ac:dyDescent="0.2">
      <c r="A11" s="666">
        <f>'kernobstsaft 20 (OHNE LA)'!$A$10</f>
        <v>0</v>
      </c>
      <c r="B11" s="667"/>
      <c r="C11" s="667"/>
      <c r="D11" s="668"/>
    </row>
    <row r="12" spans="1:19" ht="11.25" customHeight="1" x14ac:dyDescent="0.2">
      <c r="A12" s="666">
        <f>'kernobstsaft 20 (OHNE LA)'!$A$11</f>
        <v>0</v>
      </c>
      <c r="B12" s="667"/>
      <c r="C12" s="667"/>
      <c r="D12" s="668"/>
      <c r="F12" s="9" t="s">
        <v>12</v>
      </c>
    </row>
    <row r="13" spans="1:19" ht="11.25" customHeight="1" x14ac:dyDescent="0.2">
      <c r="A13" s="666">
        <f>'kernobstsaft 20 (OHNE LA)'!$A$12</f>
        <v>0</v>
      </c>
      <c r="B13" s="667"/>
      <c r="C13" s="667"/>
      <c r="D13" s="668"/>
      <c r="F13" s="10" t="s">
        <v>13</v>
      </c>
    </row>
    <row r="14" spans="1:19" ht="11.25" customHeight="1" x14ac:dyDescent="0.2">
      <c r="A14" s="666">
        <f>'kernobstsaft 20 (OHNE LA)'!$A$13</f>
        <v>0</v>
      </c>
      <c r="B14" s="667"/>
      <c r="C14" s="667"/>
      <c r="D14" s="668"/>
    </row>
    <row r="15" spans="1:19" ht="11.25" customHeight="1" x14ac:dyDescent="0.2">
      <c r="A15" s="565" t="s">
        <v>106</v>
      </c>
      <c r="B15" s="566"/>
      <c r="C15" s="566"/>
      <c r="D15" s="567"/>
      <c r="F15" s="543">
        <v>2024</v>
      </c>
    </row>
    <row r="16" spans="1:19" ht="3" customHeight="1" x14ac:dyDescent="0.2"/>
    <row r="17" spans="1:15" ht="11.25" customHeight="1" x14ac:dyDescent="0.2">
      <c r="A17" s="126" t="s">
        <v>14</v>
      </c>
      <c r="B17" s="129"/>
      <c r="C17" s="187"/>
      <c r="D17" s="59"/>
      <c r="E17" s="132"/>
      <c r="F17" s="134" t="s">
        <v>15</v>
      </c>
      <c r="G17" s="134"/>
      <c r="H17" s="134"/>
      <c r="I17" s="216"/>
      <c r="J17" s="134" t="s">
        <v>16</v>
      </c>
      <c r="K17" s="134"/>
      <c r="L17" s="135"/>
      <c r="M17" s="217" t="s">
        <v>17</v>
      </c>
      <c r="N17" s="583"/>
      <c r="O17" s="584"/>
    </row>
    <row r="18" spans="1:15" ht="11.25" customHeight="1" x14ac:dyDescent="0.2">
      <c r="A18" s="121"/>
      <c r="B18" s="11"/>
      <c r="C18" s="41"/>
      <c r="D18" s="60"/>
      <c r="E18" s="14"/>
      <c r="F18" s="145" t="s">
        <v>18</v>
      </c>
      <c r="G18" s="155" t="s">
        <v>19</v>
      </c>
      <c r="H18" s="155" t="s">
        <v>20</v>
      </c>
      <c r="I18" s="156" t="s">
        <v>21</v>
      </c>
      <c r="J18" s="155" t="s">
        <v>22</v>
      </c>
      <c r="K18" s="155" t="s">
        <v>20</v>
      </c>
      <c r="L18" s="429" t="s">
        <v>21</v>
      </c>
      <c r="M18" s="218" t="s">
        <v>23</v>
      </c>
      <c r="N18" s="583"/>
      <c r="O18" s="584"/>
    </row>
    <row r="19" spans="1:15" ht="11.25" customHeight="1" x14ac:dyDescent="0.2">
      <c r="A19" s="162"/>
      <c r="B19" s="163"/>
      <c r="C19" s="189"/>
      <c r="D19" s="190"/>
      <c r="E19" s="166"/>
      <c r="F19" s="167" t="s">
        <v>2</v>
      </c>
      <c r="G19" s="167"/>
      <c r="H19" s="167"/>
      <c r="I19" s="167"/>
      <c r="J19" s="167"/>
      <c r="K19" s="167"/>
      <c r="L19" s="168"/>
      <c r="M19" s="218"/>
      <c r="N19" s="583"/>
      <c r="O19" s="584"/>
    </row>
    <row r="20" spans="1:15" ht="11.25" customHeight="1" x14ac:dyDescent="0.2">
      <c r="A20" s="121"/>
      <c r="B20" s="11"/>
      <c r="C20" s="41"/>
      <c r="D20" s="401"/>
      <c r="E20" s="401"/>
      <c r="F20" s="101">
        <v>1</v>
      </c>
      <c r="G20" s="101">
        <v>2</v>
      </c>
      <c r="H20" s="101">
        <v>3</v>
      </c>
      <c r="I20" s="101">
        <v>4</v>
      </c>
      <c r="J20" s="101">
        <v>5</v>
      </c>
      <c r="K20" s="101">
        <v>6</v>
      </c>
      <c r="L20" s="101">
        <v>7</v>
      </c>
      <c r="M20" s="101">
        <v>8</v>
      </c>
      <c r="N20" s="583"/>
      <c r="O20" s="584"/>
    </row>
    <row r="21" spans="1:15" ht="3" customHeight="1" x14ac:dyDescent="0.2">
      <c r="A21" s="121"/>
      <c r="B21" s="11"/>
      <c r="C21" s="41"/>
      <c r="D21" s="219"/>
      <c r="E21" s="220"/>
      <c r="F21" s="108"/>
      <c r="G21" s="108"/>
      <c r="H21" s="108"/>
      <c r="I21" s="108"/>
      <c r="J21" s="108"/>
      <c r="K21" s="108"/>
      <c r="L21" s="49"/>
      <c r="M21" s="169"/>
      <c r="N21" s="583"/>
      <c r="O21" s="584"/>
    </row>
    <row r="22" spans="1:15" ht="11.25" customHeight="1" x14ac:dyDescent="0.2">
      <c r="A22" s="121" t="s">
        <v>3</v>
      </c>
      <c r="B22" s="11"/>
      <c r="C22" s="41"/>
      <c r="D22" s="221"/>
      <c r="E22" s="14"/>
      <c r="F22" s="108"/>
      <c r="G22" s="108"/>
      <c r="H22" s="108"/>
      <c r="I22" s="108"/>
      <c r="J22" s="108"/>
      <c r="K22" s="108"/>
      <c r="L22" s="49"/>
      <c r="M22" s="169"/>
      <c r="N22" s="652"/>
      <c r="O22" s="584"/>
    </row>
    <row r="23" spans="1:15" ht="11.25" customHeight="1" x14ac:dyDescent="0.2">
      <c r="A23" s="222" t="s">
        <v>36</v>
      </c>
      <c r="B23" s="11"/>
      <c r="C23" s="41"/>
      <c r="D23" s="176"/>
      <c r="E23" s="111"/>
      <c r="F23" s="49"/>
      <c r="G23" s="49"/>
      <c r="H23" s="49"/>
      <c r="I23" s="49"/>
      <c r="J23" s="49"/>
      <c r="K23" s="49"/>
      <c r="L23" s="49"/>
      <c r="M23" s="169"/>
      <c r="N23" s="652"/>
      <c r="O23" s="584"/>
    </row>
    <row r="24" spans="1:15" ht="11.25" customHeight="1" x14ac:dyDescent="0.2">
      <c r="A24" s="121" t="s">
        <v>24</v>
      </c>
      <c r="B24" s="11"/>
      <c r="C24" s="41"/>
      <c r="D24" s="223"/>
      <c r="E24" s="224">
        <v>101</v>
      </c>
      <c r="F24" s="210"/>
      <c r="G24" s="210"/>
      <c r="H24" s="210"/>
      <c r="I24" s="437">
        <f>SUM(F24:H24)</f>
        <v>0</v>
      </c>
      <c r="J24" s="210"/>
      <c r="K24" s="210"/>
      <c r="L24" s="437">
        <f>SUM(J24:K24)</f>
        <v>0</v>
      </c>
      <c r="M24" s="438">
        <f>SUM(I24+L24)</f>
        <v>0</v>
      </c>
      <c r="N24" s="652"/>
      <c r="O24" s="584"/>
    </row>
    <row r="25" spans="1:15" ht="11.25" customHeight="1" x14ac:dyDescent="0.2">
      <c r="A25" s="121" t="s">
        <v>25</v>
      </c>
      <c r="B25" s="11"/>
      <c r="C25" s="41"/>
      <c r="D25" s="225"/>
      <c r="E25" s="224">
        <v>102</v>
      </c>
      <c r="F25" s="210"/>
      <c r="G25" s="210"/>
      <c r="H25" s="210">
        <v>0</v>
      </c>
      <c r="I25" s="437">
        <f>SUM(F25:H25)</f>
        <v>0</v>
      </c>
      <c r="J25" s="210"/>
      <c r="K25" s="210">
        <v>0</v>
      </c>
      <c r="L25" s="437">
        <f>SUM(J25:K25)</f>
        <v>0</v>
      </c>
      <c r="M25" s="438">
        <f>SUM(I25+L25)</f>
        <v>0</v>
      </c>
      <c r="N25" s="652"/>
      <c r="O25" s="653"/>
    </row>
    <row r="26" spans="1:15" ht="11.25" customHeight="1" x14ac:dyDescent="0.2">
      <c r="A26" s="222" t="s">
        <v>37</v>
      </c>
      <c r="B26" s="11"/>
      <c r="C26" s="41"/>
      <c r="D26" s="226"/>
      <c r="E26" s="224">
        <v>103</v>
      </c>
      <c r="F26" s="210">
        <v>0</v>
      </c>
      <c r="G26" s="210">
        <v>0</v>
      </c>
      <c r="H26" s="210">
        <v>0</v>
      </c>
      <c r="I26" s="437">
        <f>SUM(F26:H26)</f>
        <v>0</v>
      </c>
      <c r="J26" s="210"/>
      <c r="K26" s="210">
        <v>0</v>
      </c>
      <c r="L26" s="437">
        <f>SUM(J26:K26)</f>
        <v>0</v>
      </c>
      <c r="M26" s="438">
        <f>SUM(I26+L26)</f>
        <v>0</v>
      </c>
      <c r="N26" s="652"/>
      <c r="O26" s="653"/>
    </row>
    <row r="27" spans="1:15" ht="3" customHeight="1" x14ac:dyDescent="0.2">
      <c r="A27" s="123"/>
      <c r="B27" s="11"/>
      <c r="C27" s="41"/>
      <c r="D27" s="225"/>
      <c r="E27" s="227"/>
      <c r="F27" s="55"/>
      <c r="G27" s="213"/>
      <c r="H27" s="55"/>
      <c r="I27" s="213"/>
      <c r="J27" s="55"/>
      <c r="K27" s="55"/>
      <c r="L27" s="55"/>
      <c r="M27" s="26"/>
      <c r="N27" s="583"/>
      <c r="O27" s="584"/>
    </row>
    <row r="28" spans="1:15" ht="3" customHeight="1" x14ac:dyDescent="0.2">
      <c r="A28" s="123"/>
      <c r="B28" s="11"/>
      <c r="C28" s="41"/>
      <c r="D28" s="223"/>
      <c r="E28" s="228"/>
      <c r="F28" s="53"/>
      <c r="G28" s="47"/>
      <c r="H28" s="53"/>
      <c r="I28" s="47"/>
      <c r="J28" s="53"/>
      <c r="K28" s="53"/>
      <c r="L28" s="53"/>
      <c r="M28" s="20"/>
      <c r="N28" s="583"/>
      <c r="O28" s="584"/>
    </row>
    <row r="29" spans="1:15" ht="11.25" customHeight="1" x14ac:dyDescent="0.2">
      <c r="A29" s="222" t="s">
        <v>38</v>
      </c>
      <c r="B29" s="11"/>
      <c r="C29" s="41"/>
      <c r="D29" s="225"/>
      <c r="E29" s="227"/>
      <c r="F29" s="214">
        <f>SUM(F24:F25,F26)</f>
        <v>0</v>
      </c>
      <c r="G29" s="214">
        <f>SUM(G24:G25,G26)</f>
        <v>0</v>
      </c>
      <c r="H29" s="214">
        <f>SUM(H24:H25,H26)</f>
        <v>0</v>
      </c>
      <c r="I29" s="211">
        <f>SUM(F29:H29)</f>
        <v>0</v>
      </c>
      <c r="J29" s="214">
        <f>SUM(J24:J25,J26)</f>
        <v>0</v>
      </c>
      <c r="K29" s="214">
        <f>SUM(K24:K25,K26)</f>
        <v>0</v>
      </c>
      <c r="L29" s="211">
        <f>SUM(J29:K29)</f>
        <v>0</v>
      </c>
      <c r="M29" s="212">
        <f>SUM(I29+L29)</f>
        <v>0</v>
      </c>
      <c r="N29" s="583"/>
      <c r="O29" s="584"/>
    </row>
    <row r="30" spans="1:15" ht="3" customHeight="1" x14ac:dyDescent="0.2">
      <c r="A30" s="222"/>
      <c r="B30" s="11"/>
      <c r="C30" s="41"/>
      <c r="D30" s="225"/>
      <c r="E30" s="227"/>
      <c r="F30" s="45"/>
      <c r="G30" s="215"/>
      <c r="H30" s="45"/>
      <c r="I30" s="215"/>
      <c r="J30" s="45"/>
      <c r="K30" s="45"/>
      <c r="L30" s="45"/>
      <c r="M30" s="20"/>
      <c r="N30" s="583"/>
      <c r="O30" s="584"/>
    </row>
    <row r="31" spans="1:15" ht="11.25" customHeight="1" x14ac:dyDescent="0.2">
      <c r="A31" s="121" t="s">
        <v>26</v>
      </c>
      <c r="B31" s="11"/>
      <c r="C31" s="41"/>
      <c r="D31" s="223"/>
      <c r="E31" s="224">
        <v>104</v>
      </c>
      <c r="F31" s="210">
        <v>0</v>
      </c>
      <c r="G31" s="210">
        <v>0</v>
      </c>
      <c r="H31" s="210">
        <v>0</v>
      </c>
      <c r="I31" s="437">
        <f>SUM(F31:H31)</f>
        <v>0</v>
      </c>
      <c r="J31" s="210">
        <v>0</v>
      </c>
      <c r="K31" s="210">
        <v>0</v>
      </c>
      <c r="L31" s="437">
        <f>SUM(J31:K31)</f>
        <v>0</v>
      </c>
      <c r="M31" s="438">
        <f>SUM(I31+L31)</f>
        <v>0</v>
      </c>
      <c r="N31" s="583"/>
      <c r="O31" s="584"/>
    </row>
    <row r="32" spans="1:15" ht="3" customHeight="1" x14ac:dyDescent="0.2">
      <c r="A32" s="123"/>
      <c r="B32" s="11"/>
      <c r="C32" s="41"/>
      <c r="D32" s="225"/>
      <c r="E32" s="227"/>
      <c r="F32" s="55"/>
      <c r="G32" s="196"/>
      <c r="H32" s="55"/>
      <c r="I32" s="196"/>
      <c r="J32" s="55"/>
      <c r="K32" s="55"/>
      <c r="L32" s="55"/>
      <c r="M32" s="26"/>
      <c r="N32" s="583"/>
      <c r="O32" s="584"/>
    </row>
    <row r="33" spans="1:15" ht="3" customHeight="1" x14ac:dyDescent="0.2">
      <c r="A33" s="206"/>
      <c r="B33" s="202"/>
      <c r="C33" s="229"/>
      <c r="D33" s="223"/>
      <c r="E33" s="228"/>
      <c r="F33" s="53"/>
      <c r="G33" s="47"/>
      <c r="H33" s="53"/>
      <c r="I33" s="47"/>
      <c r="J33" s="53"/>
      <c r="K33" s="53"/>
      <c r="L33" s="53"/>
      <c r="M33" s="22"/>
      <c r="N33" s="583"/>
      <c r="O33" s="584"/>
    </row>
    <row r="34" spans="1:15" ht="11.25" customHeight="1" x14ac:dyDescent="0.2">
      <c r="A34" s="206"/>
      <c r="B34" s="202"/>
      <c r="C34" s="229"/>
      <c r="D34" s="223"/>
      <c r="E34" s="228"/>
      <c r="F34" s="53">
        <f t="shared" ref="F34:M34" si="0">SUM(F29-F31)</f>
        <v>0</v>
      </c>
      <c r="G34" s="53">
        <f t="shared" si="0"/>
        <v>0</v>
      </c>
      <c r="H34" s="53">
        <f t="shared" si="0"/>
        <v>0</v>
      </c>
      <c r="I34" s="211">
        <f t="shared" si="0"/>
        <v>0</v>
      </c>
      <c r="J34" s="53">
        <f t="shared" si="0"/>
        <v>0</v>
      </c>
      <c r="K34" s="53">
        <f t="shared" si="0"/>
        <v>0</v>
      </c>
      <c r="L34" s="211">
        <f t="shared" si="0"/>
        <v>0</v>
      </c>
      <c r="M34" s="211">
        <f t="shared" si="0"/>
        <v>0</v>
      </c>
      <c r="N34" s="652"/>
      <c r="O34" s="584"/>
    </row>
    <row r="35" spans="1:15" ht="11.25" customHeight="1" x14ac:dyDescent="0.2">
      <c r="A35" s="120" t="s">
        <v>27</v>
      </c>
      <c r="B35" s="31"/>
      <c r="C35" s="230"/>
      <c r="D35" s="231"/>
      <c r="E35" s="232">
        <v>105</v>
      </c>
      <c r="F35" s="268">
        <f>SUM(F36:F38)</f>
        <v>0</v>
      </c>
      <c r="G35" s="268">
        <f>SUM(G36:G38)</f>
        <v>0</v>
      </c>
      <c r="H35" s="268">
        <f>SUM(H36:H38)</f>
        <v>0</v>
      </c>
      <c r="I35" s="211">
        <f>SUM(F35:H35)</f>
        <v>0</v>
      </c>
      <c r="J35" s="268">
        <f>SUM(J36:J38)</f>
        <v>0</v>
      </c>
      <c r="K35" s="268">
        <f>SUM(K36:K38)</f>
        <v>0</v>
      </c>
      <c r="L35" s="463">
        <f>SUM(L36:L38)</f>
        <v>0</v>
      </c>
      <c r="M35" s="211">
        <f>SUM(M36:M38)</f>
        <v>0</v>
      </c>
      <c r="N35" s="583"/>
      <c r="O35" s="584"/>
    </row>
    <row r="36" spans="1:15" ht="11.25" customHeight="1" x14ac:dyDescent="0.2">
      <c r="A36" s="233" t="s">
        <v>39</v>
      </c>
      <c r="B36" s="202"/>
      <c r="C36" s="229"/>
      <c r="D36" s="226"/>
      <c r="E36" s="224">
        <v>106</v>
      </c>
      <c r="F36" s="441">
        <f>SUM(F34-F37-F38)</f>
        <v>0</v>
      </c>
      <c r="G36" s="441">
        <f>SUM(G34-G37-G38)</f>
        <v>0</v>
      </c>
      <c r="H36" s="441">
        <f>SUM(H34-H37-H38)</f>
        <v>0</v>
      </c>
      <c r="I36" s="437">
        <f>SUM(F36:H36)</f>
        <v>0</v>
      </c>
      <c r="J36" s="441">
        <f>SUM(J34-J37-J38)</f>
        <v>0</v>
      </c>
      <c r="K36" s="441">
        <f>SUM(K34-K37-K38)</f>
        <v>0</v>
      </c>
      <c r="L36" s="437">
        <f>SUM(L34-L37-L38)</f>
        <v>0</v>
      </c>
      <c r="M36" s="437">
        <f>SUM(I36+L36)</f>
        <v>0</v>
      </c>
      <c r="N36" s="652"/>
      <c r="O36" s="584"/>
    </row>
    <row r="37" spans="1:15" ht="11.25" customHeight="1" x14ac:dyDescent="0.2">
      <c r="A37" s="233" t="s">
        <v>40</v>
      </c>
      <c r="B37" s="202"/>
      <c r="C37" s="229"/>
      <c r="D37" s="223"/>
      <c r="E37" s="224">
        <v>107</v>
      </c>
      <c r="F37" s="210">
        <v>0</v>
      </c>
      <c r="G37" s="210">
        <v>0</v>
      </c>
      <c r="H37" s="210">
        <v>0</v>
      </c>
      <c r="I37" s="437">
        <f>SUM(F37:H37)</f>
        <v>0</v>
      </c>
      <c r="J37" s="210">
        <v>0</v>
      </c>
      <c r="K37" s="210">
        <v>0</v>
      </c>
      <c r="L37" s="437">
        <f>SUM(J37:K37)</f>
        <v>0</v>
      </c>
      <c r="M37" s="438">
        <f>SUM(I37+L37)</f>
        <v>0</v>
      </c>
      <c r="N37" s="652"/>
      <c r="O37" s="584"/>
    </row>
    <row r="38" spans="1:15" ht="11.25" customHeight="1" x14ac:dyDescent="0.2">
      <c r="A38" s="656" t="s">
        <v>182</v>
      </c>
      <c r="B38" s="657"/>
      <c r="C38" s="657"/>
      <c r="D38" s="223"/>
      <c r="E38" s="224">
        <v>108</v>
      </c>
      <c r="F38" s="210">
        <v>0</v>
      </c>
      <c r="G38" s="210">
        <v>0</v>
      </c>
      <c r="H38" s="210">
        <v>0</v>
      </c>
      <c r="I38" s="437">
        <f>SUM(F38:H38)</f>
        <v>0</v>
      </c>
      <c r="J38" s="210">
        <v>0</v>
      </c>
      <c r="K38" s="210">
        <v>0</v>
      </c>
      <c r="L38" s="437">
        <f>SUM(J38:K38)</f>
        <v>0</v>
      </c>
      <c r="M38" s="438">
        <f>SUM(I38+L38)</f>
        <v>0</v>
      </c>
      <c r="N38" s="652"/>
      <c r="O38" s="584"/>
    </row>
    <row r="39" spans="1:15" ht="3" customHeight="1" x14ac:dyDescent="0.2">
      <c r="A39" s="234"/>
      <c r="B39" s="235"/>
      <c r="C39" s="236"/>
      <c r="D39" s="237"/>
      <c r="E39" s="238"/>
      <c r="F39" s="58"/>
      <c r="G39" s="58"/>
      <c r="H39" s="58"/>
      <c r="I39" s="58"/>
      <c r="J39" s="58"/>
      <c r="K39" s="58"/>
      <c r="L39" s="58"/>
      <c r="M39" s="23"/>
      <c r="N39" s="652"/>
      <c r="O39" s="584"/>
    </row>
    <row r="40" spans="1:15" ht="3.75" customHeight="1" x14ac:dyDescent="0.2">
      <c r="A40" s="262"/>
      <c r="B40" s="263"/>
      <c r="C40" s="264"/>
      <c r="D40" s="265"/>
      <c r="E40" s="266"/>
      <c r="F40" s="265"/>
      <c r="G40" s="265"/>
      <c r="H40" s="265"/>
      <c r="I40" s="265"/>
      <c r="J40" s="267"/>
      <c r="K40" s="267"/>
      <c r="L40" s="267"/>
      <c r="M40" s="256"/>
      <c r="N40" s="652"/>
      <c r="O40" s="584"/>
    </row>
    <row r="41" spans="1:15" ht="3" customHeight="1" x14ac:dyDescent="0.2">
      <c r="A41" s="452"/>
      <c r="B41" s="453"/>
      <c r="C41" s="454"/>
      <c r="D41" s="455"/>
      <c r="E41" s="456"/>
      <c r="F41" s="462"/>
      <c r="G41" s="455"/>
      <c r="H41" s="462"/>
      <c r="I41" s="455"/>
      <c r="J41" s="462"/>
      <c r="K41" s="455"/>
      <c r="L41" s="462"/>
      <c r="M41" s="457"/>
      <c r="N41" s="652"/>
      <c r="O41" s="584"/>
    </row>
    <row r="42" spans="1:15" ht="11.25" customHeight="1" x14ac:dyDescent="0.2">
      <c r="A42" s="516"/>
      <c r="B42" s="263"/>
      <c r="C42" s="264"/>
      <c r="D42" s="256"/>
      <c r="E42" s="266"/>
      <c r="F42" s="464">
        <v>0</v>
      </c>
      <c r="G42" s="465">
        <v>0</v>
      </c>
      <c r="H42" s="464">
        <v>0</v>
      </c>
      <c r="I42" s="261">
        <f>SUM(F42:H42)</f>
        <v>0</v>
      </c>
      <c r="J42" s="464">
        <v>0</v>
      </c>
      <c r="K42" s="465">
        <v>0</v>
      </c>
      <c r="L42" s="261">
        <f>SUM(J42:K42)</f>
        <v>0</v>
      </c>
      <c r="M42" s="261">
        <f>SUM(I42+L42)</f>
        <v>0</v>
      </c>
      <c r="N42" s="652"/>
      <c r="O42" s="584"/>
    </row>
    <row r="43" spans="1:15" ht="11.25" customHeight="1" x14ac:dyDescent="0.2">
      <c r="A43" s="516"/>
      <c r="B43" s="263"/>
      <c r="C43" s="264"/>
      <c r="D43" s="256"/>
      <c r="E43" s="266"/>
      <c r="F43" s="53">
        <f>SUM(F35-F42)</f>
        <v>0</v>
      </c>
      <c r="G43" s="53">
        <f t="shared" ref="G43:M43" si="1">SUM(G35-G42)</f>
        <v>0</v>
      </c>
      <c r="H43" s="53">
        <f t="shared" si="1"/>
        <v>0</v>
      </c>
      <c r="I43" s="211">
        <f t="shared" si="1"/>
        <v>0</v>
      </c>
      <c r="J43" s="53">
        <f t="shared" si="1"/>
        <v>0</v>
      </c>
      <c r="K43" s="53">
        <f t="shared" si="1"/>
        <v>0</v>
      </c>
      <c r="L43" s="211">
        <f t="shared" si="1"/>
        <v>0</v>
      </c>
      <c r="M43" s="211">
        <f t="shared" si="1"/>
        <v>0</v>
      </c>
      <c r="N43" s="652"/>
      <c r="O43" s="584"/>
    </row>
    <row r="44" spans="1:15" ht="3" customHeight="1" x14ac:dyDescent="0.2">
      <c r="A44" s="162"/>
      <c r="B44" s="458"/>
      <c r="C44" s="459"/>
      <c r="D44" s="460"/>
      <c r="E44" s="461"/>
      <c r="F44" s="55"/>
      <c r="G44" s="460"/>
      <c r="H44" s="55"/>
      <c r="I44" s="460"/>
      <c r="J44" s="55"/>
      <c r="K44" s="460"/>
      <c r="L44" s="55"/>
      <c r="M44" s="26"/>
      <c r="N44" s="583"/>
      <c r="O44" s="584"/>
    </row>
    <row r="45" spans="1:15" ht="11.25" customHeight="1" x14ac:dyDescent="0.2">
      <c r="A45" s="263"/>
      <c r="B45" s="263"/>
      <c r="C45" s="264"/>
      <c r="D45" s="256"/>
      <c r="E45" s="266"/>
      <c r="F45" s="256"/>
      <c r="G45" s="256"/>
      <c r="H45" s="256"/>
      <c r="I45" s="256"/>
      <c r="J45" s="256"/>
      <c r="K45" s="256"/>
      <c r="L45" s="256"/>
      <c r="M45" s="256"/>
    </row>
    <row r="46" spans="1:15" ht="11.25" customHeight="1" x14ac:dyDescent="0.2">
      <c r="A46" s="139" t="s">
        <v>28</v>
      </c>
      <c r="B46" s="263"/>
      <c r="C46" s="264"/>
      <c r="D46" s="264"/>
      <c r="E46" s="266"/>
      <c r="F46" s="264"/>
      <c r="G46" s="256"/>
      <c r="H46" s="264"/>
      <c r="I46" s="256"/>
      <c r="J46" s="256"/>
      <c r="K46" s="256"/>
      <c r="L46" s="256"/>
      <c r="M46" s="256"/>
    </row>
    <row r="47" spans="1:15" ht="3" customHeight="1" x14ac:dyDescent="0.2">
      <c r="A47" s="263"/>
      <c r="B47" s="263"/>
      <c r="C47" s="264"/>
      <c r="D47" s="269"/>
      <c r="E47" s="266"/>
      <c r="F47" s="269"/>
      <c r="G47" s="269"/>
      <c r="H47" s="269"/>
      <c r="I47" s="269"/>
      <c r="J47" s="265"/>
      <c r="K47" s="265"/>
      <c r="L47" s="265"/>
      <c r="M47" s="256"/>
    </row>
    <row r="48" spans="1:15" ht="11.25" customHeight="1" x14ac:dyDescent="0.2">
      <c r="A48" s="239" t="s">
        <v>29</v>
      </c>
      <c r="B48" s="240"/>
      <c r="C48" s="241"/>
      <c r="D48" s="242" t="s">
        <v>30</v>
      </c>
      <c r="E48" s="243"/>
      <c r="F48" s="244"/>
      <c r="G48" s="18"/>
      <c r="H48" s="658" t="s">
        <v>144</v>
      </c>
      <c r="I48" s="658"/>
      <c r="J48" s="658"/>
      <c r="K48" s="658"/>
      <c r="L48" s="658"/>
      <c r="M48" s="658"/>
    </row>
    <row r="49" spans="1:13" ht="11.25" customHeight="1" x14ac:dyDescent="0.2">
      <c r="A49" s="239" t="s">
        <v>31</v>
      </c>
      <c r="B49" s="245"/>
      <c r="C49" s="246" t="s">
        <v>32</v>
      </c>
      <c r="D49" s="242" t="s">
        <v>33</v>
      </c>
      <c r="E49" s="247"/>
      <c r="F49" s="246" t="s">
        <v>34</v>
      </c>
      <c r="G49" s="19"/>
      <c r="H49" s="265"/>
      <c r="I49" s="269"/>
      <c r="J49" s="269"/>
      <c r="K49" s="269"/>
      <c r="L49" s="269"/>
      <c r="M49" s="269"/>
    </row>
    <row r="50" spans="1:13" ht="3" customHeight="1" x14ac:dyDescent="0.2">
      <c r="A50" s="248"/>
      <c r="B50" s="50"/>
      <c r="C50" s="17"/>
      <c r="D50" s="36"/>
      <c r="E50" s="249"/>
      <c r="F50" s="56"/>
      <c r="G50" s="27"/>
      <c r="H50" s="36"/>
      <c r="I50" s="269"/>
      <c r="J50" s="269"/>
      <c r="K50" s="269"/>
      <c r="L50" s="269"/>
      <c r="M50" s="269"/>
    </row>
    <row r="51" spans="1:13" ht="11.25" customHeight="1" x14ac:dyDescent="0.2">
      <c r="A51" s="250" t="s">
        <v>15</v>
      </c>
      <c r="B51" s="232">
        <v>111</v>
      </c>
      <c r="C51" s="439">
        <f>SUM(F36+G36)</f>
        <v>0</v>
      </c>
      <c r="D51" s="654">
        <f>SUM('kernobstsaft 20 (OHNE LA)'!G24)</f>
        <v>0</v>
      </c>
      <c r="E51" s="655"/>
      <c r="F51" s="512" t="str">
        <f>IF(ISERROR((D51/C51*100)),"",ROUND(D51/C51*100,2))</f>
        <v/>
      </c>
      <c r="G51" s="440"/>
      <c r="H51" s="36"/>
      <c r="I51" s="269"/>
      <c r="J51" s="269"/>
      <c r="K51" s="269"/>
      <c r="L51" s="269"/>
      <c r="M51" s="269"/>
    </row>
    <row r="52" spans="1:13" ht="11.25" customHeight="1" x14ac:dyDescent="0.2">
      <c r="A52" s="250" t="s">
        <v>16</v>
      </c>
      <c r="B52" s="232">
        <v>112</v>
      </c>
      <c r="C52" s="439">
        <f>J36</f>
        <v>0</v>
      </c>
      <c r="D52" s="654">
        <f>SUM('kernobstsaft 20 (OHNE LA)'!G25)</f>
        <v>0</v>
      </c>
      <c r="E52" s="655"/>
      <c r="F52" s="512" t="str">
        <f>IF(ISERROR((D52/C52*100)),"",ROUND(D52/C52*100,2))</f>
        <v/>
      </c>
      <c r="G52" s="440"/>
      <c r="H52" s="265"/>
      <c r="I52" s="269"/>
      <c r="J52" s="269"/>
      <c r="K52" s="269"/>
      <c r="L52" s="269"/>
      <c r="M52" s="269"/>
    </row>
    <row r="53" spans="1:13" ht="11.25" customHeight="1" x14ac:dyDescent="0.2">
      <c r="A53" s="251" t="s">
        <v>20</v>
      </c>
      <c r="B53" s="224">
        <v>113</v>
      </c>
      <c r="C53" s="439">
        <f>SUM(H36+K36)</f>
        <v>0</v>
      </c>
      <c r="D53" s="654">
        <f>SUM('kernobstsaft 20 (OHNE LA)'!G26)</f>
        <v>0</v>
      </c>
      <c r="E53" s="655"/>
      <c r="F53" s="512" t="str">
        <f>IF(ISERROR((D53/C53*100)),"",ROUND(D53/C53*100,2))</f>
        <v/>
      </c>
      <c r="G53" s="440"/>
      <c r="H53" s="265"/>
      <c r="I53" s="269"/>
      <c r="J53" s="269"/>
      <c r="K53" s="269"/>
      <c r="L53" s="269"/>
      <c r="M53" s="269"/>
    </row>
    <row r="54" spans="1:13" ht="3" customHeight="1" x14ac:dyDescent="0.2">
      <c r="A54" s="250"/>
      <c r="B54" s="252"/>
      <c r="C54" s="513"/>
      <c r="D54" s="661"/>
      <c r="E54" s="662"/>
      <c r="F54" s="56"/>
      <c r="G54" s="27"/>
      <c r="H54" s="36"/>
      <c r="I54" s="269"/>
      <c r="J54" s="269"/>
      <c r="K54" s="269"/>
      <c r="L54" s="269"/>
      <c r="M54" s="269"/>
    </row>
    <row r="55" spans="1:13" ht="3" customHeight="1" x14ac:dyDescent="0.2">
      <c r="A55" s="250"/>
      <c r="B55" s="252"/>
      <c r="C55" s="20"/>
      <c r="D55" s="256"/>
      <c r="E55" s="257"/>
      <c r="F55" s="56"/>
      <c r="G55" s="18"/>
      <c r="H55" s="36"/>
      <c r="I55" s="269"/>
      <c r="J55" s="269"/>
      <c r="K55" s="269"/>
      <c r="L55" s="269"/>
      <c r="M55" s="269"/>
    </row>
    <row r="56" spans="1:13" ht="11.25" customHeight="1" x14ac:dyDescent="0.2">
      <c r="A56" s="250" t="s">
        <v>35</v>
      </c>
      <c r="B56" s="224">
        <v>114</v>
      </c>
      <c r="C56" s="438">
        <f>SUM(C51:C53)</f>
        <v>0</v>
      </c>
      <c r="D56" s="659">
        <f>SUM(D51:E53)</f>
        <v>0</v>
      </c>
      <c r="E56" s="660"/>
      <c r="F56" s="512" t="str">
        <f>IF(ISERROR((D56/C56*100)),"",ROUND(D56/C56*100,2))</f>
        <v/>
      </c>
      <c r="G56" s="440"/>
      <c r="H56" s="265"/>
      <c r="I56" s="269"/>
      <c r="J56" s="269"/>
      <c r="K56" s="269"/>
      <c r="L56" s="269"/>
      <c r="M56" s="269"/>
    </row>
    <row r="57" spans="1:13" ht="3" customHeight="1" x14ac:dyDescent="0.2">
      <c r="A57" s="253"/>
      <c r="B57" s="254"/>
      <c r="C57" s="255"/>
      <c r="D57" s="258"/>
      <c r="E57" s="259"/>
      <c r="F57" s="260"/>
      <c r="G57" s="270"/>
      <c r="H57" s="271"/>
      <c r="I57" s="269"/>
      <c r="J57" s="269"/>
      <c r="K57" s="269"/>
      <c r="L57" s="269"/>
      <c r="M57" s="269"/>
    </row>
    <row r="58" spans="1:13" ht="3" customHeight="1" x14ac:dyDescent="0.2">
      <c r="A58" s="272"/>
      <c r="B58" s="272"/>
      <c r="C58" s="273"/>
      <c r="D58" s="269"/>
      <c r="E58" s="266"/>
      <c r="F58" s="269"/>
      <c r="G58" s="269"/>
      <c r="H58" s="269"/>
      <c r="I58" s="269"/>
      <c r="J58" s="269"/>
      <c r="K58" s="269"/>
      <c r="L58" s="269"/>
      <c r="M58" s="269"/>
    </row>
    <row r="59" spans="1:13" ht="3" customHeight="1" x14ac:dyDescent="0.2">
      <c r="A59" s="274"/>
      <c r="B59" s="272"/>
      <c r="C59" s="273"/>
      <c r="D59" s="265"/>
      <c r="E59" s="266"/>
      <c r="F59" s="265"/>
      <c r="G59" s="265"/>
      <c r="H59" s="265"/>
      <c r="I59" s="265"/>
      <c r="J59" s="265"/>
      <c r="K59" s="265"/>
      <c r="L59" s="265"/>
      <c r="M59" s="275"/>
    </row>
  </sheetData>
  <customSheetViews>
    <customSheetView guid="{E5F09CA3-2595-4EC3-A32D-F75E87B8A434}" zeroValues="0">
      <selection activeCell="F16" sqref="F16"/>
      <pageMargins left="0.47244094488188981" right="0.47244094488188981" top="0.23622047244094491" bottom="0.47244094488188981" header="0" footer="0.31496062992125984"/>
      <pageSetup paperSize="9" orientation="landscape" r:id="rId1"/>
      <headerFooter alignWithMargins="0">
        <oddFooter>&amp;C&amp;7Form.  10&amp;R&amp;7&amp;P von &amp;N</oddFooter>
      </headerFooter>
    </customSheetView>
    <customSheetView guid="{D8E0EBF0-41F9-4B34-B3A3-37F4D54137CB}" zeroValues="0">
      <selection activeCell="A43" sqref="A43"/>
      <pageMargins left="0.47244094488188981" right="0.47244094488188981" top="0.23622047244094491" bottom="0.47244094488188981" header="0" footer="0.31496062992125984"/>
      <pageSetup paperSize="9" orientation="landscape" r:id="rId2"/>
      <headerFooter alignWithMargins="0">
        <oddFooter>&amp;C&amp;7Form.  10&amp;R&amp;7&amp;P von &amp;N</oddFooter>
      </headerFooter>
    </customSheetView>
  </customSheetViews>
  <mergeCells count="41">
    <mergeCell ref="N22:O22"/>
    <mergeCell ref="N23:O23"/>
    <mergeCell ref="N24:O24"/>
    <mergeCell ref="A15:D15"/>
    <mergeCell ref="A10:D10"/>
    <mergeCell ref="A11:D11"/>
    <mergeCell ref="A12:D12"/>
    <mergeCell ref="A13:D13"/>
    <mergeCell ref="A14:D14"/>
    <mergeCell ref="N17:O17"/>
    <mergeCell ref="N21:O21"/>
    <mergeCell ref="N20:O20"/>
    <mergeCell ref="N19:O19"/>
    <mergeCell ref="N18:O18"/>
    <mergeCell ref="D53:E53"/>
    <mergeCell ref="A38:C38"/>
    <mergeCell ref="H48:M48"/>
    <mergeCell ref="D56:E56"/>
    <mergeCell ref="D54:E54"/>
    <mergeCell ref="D51:E51"/>
    <mergeCell ref="D52:E52"/>
    <mergeCell ref="N25:O25"/>
    <mergeCell ref="N37:O37"/>
    <mergeCell ref="N36:O36"/>
    <mergeCell ref="N38:O38"/>
    <mergeCell ref="N26:O26"/>
    <mergeCell ref="N29:O29"/>
    <mergeCell ref="N34:O34"/>
    <mergeCell ref="N35:O35"/>
    <mergeCell ref="N28:O28"/>
    <mergeCell ref="N27:O27"/>
    <mergeCell ref="N30:O30"/>
    <mergeCell ref="N33:O33"/>
    <mergeCell ref="N32:O32"/>
    <mergeCell ref="N31:O31"/>
    <mergeCell ref="N44:O44"/>
    <mergeCell ref="N42:O42"/>
    <mergeCell ref="N43:O43"/>
    <mergeCell ref="N39:O39"/>
    <mergeCell ref="N40:O40"/>
    <mergeCell ref="N41:O41"/>
  </mergeCells>
  <phoneticPr fontId="1" type="noConversion"/>
  <pageMargins left="0.47244094488188981" right="0.47244094488188981" top="0.23622047244094491" bottom="0.47244094488188981" header="0" footer="0.31496062992125984"/>
  <pageSetup paperSize="9" orientation="landscape" r:id="rId3"/>
  <headerFooter alignWithMargins="0">
    <oddFooter>&amp;C&amp;7Form.  10&amp;R&amp;7&amp;P von &amp;N</oddFooter>
  </headerFooter>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sheetPr>
  <dimension ref="A1:S59"/>
  <sheetViews>
    <sheetView showZeros="0" zoomScaleNormal="115" zoomScaleSheetLayoutView="100" workbookViewId="0">
      <selection activeCell="F15" sqref="F15"/>
    </sheetView>
  </sheetViews>
  <sheetFormatPr baseColWidth="10" defaultColWidth="11.42578125" defaultRowHeight="11.25" customHeight="1" x14ac:dyDescent="0.2"/>
  <cols>
    <col min="1" max="1" width="12.7109375" style="1" customWidth="1"/>
    <col min="2" max="2" width="3.7109375" style="1" customWidth="1"/>
    <col min="3" max="3" width="12" style="1" customWidth="1"/>
    <col min="4" max="4" width="9" style="1" customWidth="1"/>
    <col min="5" max="5" width="3.7109375" style="1" customWidth="1"/>
    <col min="6" max="13" width="12" style="1" customWidth="1"/>
    <col min="14" max="14" width="2.7109375" style="1" customWidth="1"/>
    <col min="15" max="16" width="12" style="1" customWidth="1"/>
    <col min="17" max="16384" width="11.42578125" style="1"/>
  </cols>
  <sheetData>
    <row r="1" spans="1:19" customFormat="1" ht="12.75" x14ac:dyDescent="0.2"/>
    <row r="2" spans="1:19" customFormat="1" ht="12.75" x14ac:dyDescent="0.2"/>
    <row r="3" spans="1:19" customFormat="1" ht="12.75" x14ac:dyDescent="0.2"/>
    <row r="4" spans="1:19" customFormat="1" ht="12.75" x14ac:dyDescent="0.2"/>
    <row r="5" spans="1:19" ht="11.25" customHeight="1" x14ac:dyDescent="0.2">
      <c r="D5" s="5"/>
      <c r="E5" s="6"/>
      <c r="F5" s="5"/>
      <c r="G5" s="6"/>
      <c r="H5" s="5"/>
      <c r="I5" s="6"/>
      <c r="J5" s="6"/>
      <c r="K5" s="5"/>
      <c r="L5" s="39"/>
      <c r="M5" s="5"/>
      <c r="N5" s="5"/>
    </row>
    <row r="6" spans="1:19" ht="11.25" customHeight="1" x14ac:dyDescent="0.2">
      <c r="A6" s="515" t="s">
        <v>218</v>
      </c>
      <c r="E6" s="5"/>
      <c r="F6" s="2"/>
      <c r="G6" s="3"/>
      <c r="H6" s="4"/>
      <c r="I6" s="5"/>
      <c r="J6" s="6"/>
      <c r="K6" s="5"/>
      <c r="L6" s="6"/>
      <c r="M6" s="6"/>
      <c r="N6" s="5"/>
      <c r="O6" s="39"/>
      <c r="P6" s="5"/>
      <c r="Q6" s="5"/>
      <c r="R6" s="5"/>
      <c r="S6" s="5"/>
    </row>
    <row r="7" spans="1:19" ht="3" customHeight="1" x14ac:dyDescent="0.2">
      <c r="D7" s="5"/>
      <c r="E7" s="6"/>
      <c r="F7" s="5"/>
      <c r="G7" s="6"/>
      <c r="H7" s="5"/>
      <c r="I7" s="6"/>
      <c r="J7" s="6"/>
      <c r="K7" s="5"/>
      <c r="L7" s="39"/>
      <c r="M7" s="5"/>
      <c r="N7" s="5"/>
    </row>
    <row r="8" spans="1:19" ht="3" customHeight="1" x14ac:dyDescent="0.2">
      <c r="D8" s="5"/>
      <c r="E8" s="6"/>
      <c r="F8" s="5"/>
      <c r="G8" s="6"/>
      <c r="H8" s="5"/>
      <c r="I8" s="6"/>
      <c r="J8" s="6"/>
      <c r="K8" s="5"/>
      <c r="L8" s="39"/>
      <c r="M8" s="5"/>
      <c r="N8" s="5"/>
    </row>
    <row r="9" spans="1:19" ht="11.25" customHeight="1" x14ac:dyDescent="0.2">
      <c r="E9" s="6"/>
      <c r="G9" s="6"/>
      <c r="H9" s="5"/>
      <c r="I9" s="6"/>
      <c r="J9" s="6"/>
      <c r="K9" s="5"/>
      <c r="L9" s="39"/>
      <c r="M9" s="5"/>
      <c r="N9" s="5"/>
    </row>
    <row r="10" spans="1:19" ht="12.75" customHeight="1" x14ac:dyDescent="0.25">
      <c r="A10" s="669">
        <f>'kernobstsaft 20 (NUR LA)'!A9:E9</f>
        <v>0</v>
      </c>
      <c r="B10" s="670"/>
      <c r="C10" s="670"/>
      <c r="D10" s="671"/>
      <c r="E10" s="6"/>
      <c r="F10" s="7" t="s">
        <v>228</v>
      </c>
      <c r="G10" s="6"/>
      <c r="H10" s="5"/>
      <c r="I10" s="6"/>
      <c r="J10" s="6"/>
      <c r="K10" s="5"/>
      <c r="L10" s="39"/>
      <c r="M10" s="5"/>
      <c r="N10" s="5"/>
    </row>
    <row r="11" spans="1:19" ht="11.25" customHeight="1" x14ac:dyDescent="0.2">
      <c r="A11" s="672">
        <f>'kernobstsaft 20 (NUR LA)'!A10:E10</f>
        <v>0</v>
      </c>
      <c r="B11" s="673"/>
      <c r="C11" s="673"/>
      <c r="D11" s="674"/>
    </row>
    <row r="12" spans="1:19" ht="11.25" customHeight="1" x14ac:dyDescent="0.2">
      <c r="A12" s="672">
        <f>'kernobstsaft 20 (NUR LA)'!A11:E11</f>
        <v>0</v>
      </c>
      <c r="B12" s="673"/>
      <c r="C12" s="673"/>
      <c r="D12" s="674"/>
      <c r="F12" s="9" t="s">
        <v>224</v>
      </c>
    </row>
    <row r="13" spans="1:19" ht="11.25" customHeight="1" x14ac:dyDescent="0.2">
      <c r="A13" s="672">
        <f>'kernobstsaft 20 (NUR LA)'!A12:E12</f>
        <v>0</v>
      </c>
      <c r="B13" s="673"/>
      <c r="C13" s="673"/>
      <c r="D13" s="674"/>
      <c r="F13" s="10" t="s">
        <v>223</v>
      </c>
    </row>
    <row r="14" spans="1:19" ht="11.25" customHeight="1" x14ac:dyDescent="0.2">
      <c r="A14" s="672">
        <f>'kernobstsaft 20 (NUR LA)'!A13:E13</f>
        <v>0</v>
      </c>
      <c r="B14" s="673"/>
      <c r="C14" s="673"/>
      <c r="D14" s="674"/>
    </row>
    <row r="15" spans="1:19" ht="11.25" customHeight="1" x14ac:dyDescent="0.2">
      <c r="A15" s="565" t="s">
        <v>106</v>
      </c>
      <c r="B15" s="566"/>
      <c r="C15" s="566"/>
      <c r="D15" s="567"/>
      <c r="F15" s="543">
        <v>2024</v>
      </c>
    </row>
    <row r="16" spans="1:19" ht="3" customHeight="1" x14ac:dyDescent="0.2"/>
    <row r="17" spans="1:15" ht="11.25" customHeight="1" x14ac:dyDescent="0.2">
      <c r="A17" s="126" t="s">
        <v>14</v>
      </c>
      <c r="B17" s="129"/>
      <c r="C17" s="187"/>
      <c r="D17" s="59"/>
      <c r="E17" s="132"/>
      <c r="F17" s="134" t="s">
        <v>15</v>
      </c>
      <c r="G17" s="134"/>
      <c r="H17" s="134"/>
      <c r="I17" s="216"/>
      <c r="J17" s="134" t="s">
        <v>16</v>
      </c>
      <c r="K17" s="134"/>
      <c r="L17" s="135"/>
      <c r="M17" s="217" t="s">
        <v>17</v>
      </c>
      <c r="N17" s="583"/>
      <c r="O17" s="584"/>
    </row>
    <row r="18" spans="1:15" ht="11.25" customHeight="1" x14ac:dyDescent="0.2">
      <c r="A18" s="121"/>
      <c r="B18" s="11"/>
      <c r="C18" s="41"/>
      <c r="D18" s="60"/>
      <c r="E18" s="14"/>
      <c r="F18" s="145" t="s">
        <v>18</v>
      </c>
      <c r="G18" s="155" t="s">
        <v>19</v>
      </c>
      <c r="H18" s="155" t="s">
        <v>20</v>
      </c>
      <c r="I18" s="156" t="s">
        <v>21</v>
      </c>
      <c r="J18" s="155" t="s">
        <v>22</v>
      </c>
      <c r="K18" s="155" t="s">
        <v>20</v>
      </c>
      <c r="L18" s="429" t="s">
        <v>21</v>
      </c>
      <c r="M18" s="218" t="s">
        <v>23</v>
      </c>
      <c r="N18" s="583"/>
      <c r="O18" s="584"/>
    </row>
    <row r="19" spans="1:15" ht="11.25" customHeight="1" x14ac:dyDescent="0.2">
      <c r="A19" s="162"/>
      <c r="B19" s="163"/>
      <c r="C19" s="189"/>
      <c r="D19" s="190"/>
      <c r="E19" s="166"/>
      <c r="F19" s="167" t="s">
        <v>2</v>
      </c>
      <c r="G19" s="167"/>
      <c r="H19" s="167"/>
      <c r="I19" s="167"/>
      <c r="J19" s="167"/>
      <c r="K19" s="167"/>
      <c r="L19" s="168"/>
      <c r="M19" s="218"/>
      <c r="N19" s="583"/>
      <c r="O19" s="584"/>
    </row>
    <row r="20" spans="1:15" ht="11.25" customHeight="1" x14ac:dyDescent="0.2">
      <c r="A20" s="121"/>
      <c r="B20" s="11"/>
      <c r="C20" s="41"/>
      <c r="D20" s="401"/>
      <c r="E20" s="401"/>
      <c r="F20" s="101">
        <v>1</v>
      </c>
      <c r="G20" s="101">
        <v>2</v>
      </c>
      <c r="H20" s="101">
        <v>3</v>
      </c>
      <c r="I20" s="101">
        <v>4</v>
      </c>
      <c r="J20" s="101">
        <v>5</v>
      </c>
      <c r="K20" s="101">
        <v>6</v>
      </c>
      <c r="L20" s="101">
        <v>7</v>
      </c>
      <c r="M20" s="101">
        <v>8</v>
      </c>
      <c r="N20" s="583"/>
      <c r="O20" s="584"/>
    </row>
    <row r="21" spans="1:15" ht="3" customHeight="1" x14ac:dyDescent="0.2">
      <c r="A21" s="121"/>
      <c r="B21" s="11"/>
      <c r="C21" s="41"/>
      <c r="D21" s="219"/>
      <c r="E21" s="220"/>
      <c r="F21" s="108"/>
      <c r="G21" s="108"/>
      <c r="H21" s="108"/>
      <c r="I21" s="108"/>
      <c r="J21" s="108"/>
      <c r="K21" s="108"/>
      <c r="L21" s="49"/>
      <c r="M21" s="169"/>
      <c r="N21" s="583"/>
      <c r="O21" s="584"/>
    </row>
    <row r="22" spans="1:15" ht="11.25" customHeight="1" x14ac:dyDescent="0.2">
      <c r="A22" s="121" t="s">
        <v>3</v>
      </c>
      <c r="B22" s="11"/>
      <c r="C22" s="41"/>
      <c r="D22" s="221"/>
      <c r="E22" s="14"/>
      <c r="F22" s="108"/>
      <c r="G22" s="108"/>
      <c r="H22" s="108"/>
      <c r="I22" s="108"/>
      <c r="J22" s="108"/>
      <c r="K22" s="108"/>
      <c r="L22" s="49"/>
      <c r="M22" s="169"/>
      <c r="N22" s="652"/>
      <c r="O22" s="584"/>
    </row>
    <row r="23" spans="1:15" ht="11.25" customHeight="1" x14ac:dyDescent="0.2">
      <c r="A23" s="222" t="s">
        <v>36</v>
      </c>
      <c r="B23" s="11"/>
      <c r="C23" s="41"/>
      <c r="D23" s="176"/>
      <c r="E23" s="111"/>
      <c r="F23" s="49"/>
      <c r="G23" s="49"/>
      <c r="H23" s="49"/>
      <c r="I23" s="49"/>
      <c r="J23" s="49"/>
      <c r="K23" s="49"/>
      <c r="L23" s="49"/>
      <c r="M23" s="169"/>
      <c r="N23" s="652"/>
      <c r="O23" s="584"/>
    </row>
    <row r="24" spans="1:15" ht="11.25" customHeight="1" x14ac:dyDescent="0.2">
      <c r="A24" s="121" t="s">
        <v>24</v>
      </c>
      <c r="B24" s="11"/>
      <c r="C24" s="41"/>
      <c r="D24" s="223"/>
      <c r="E24" s="224">
        <v>101</v>
      </c>
      <c r="F24" s="210"/>
      <c r="G24" s="210"/>
      <c r="H24" s="210"/>
      <c r="I24" s="437">
        <f>SUM(F24:H24)</f>
        <v>0</v>
      </c>
      <c r="J24" s="210"/>
      <c r="K24" s="210"/>
      <c r="L24" s="437">
        <f>SUM(J24:K24)</f>
        <v>0</v>
      </c>
      <c r="M24" s="438">
        <f>SUM(I24+L24)</f>
        <v>0</v>
      </c>
      <c r="N24" s="652"/>
      <c r="O24" s="584"/>
    </row>
    <row r="25" spans="1:15" ht="11.25" customHeight="1" x14ac:dyDescent="0.2">
      <c r="A25" s="121" t="s">
        <v>25</v>
      </c>
      <c r="B25" s="11"/>
      <c r="C25" s="41"/>
      <c r="D25" s="225"/>
      <c r="E25" s="224">
        <v>102</v>
      </c>
      <c r="F25" s="210"/>
      <c r="G25" s="210"/>
      <c r="H25" s="210">
        <v>0</v>
      </c>
      <c r="I25" s="437">
        <f>SUM(F25:H25)</f>
        <v>0</v>
      </c>
      <c r="J25" s="210"/>
      <c r="K25" s="210">
        <v>0</v>
      </c>
      <c r="L25" s="437">
        <f>SUM(J25:K25)</f>
        <v>0</v>
      </c>
      <c r="M25" s="438">
        <f>SUM(I25+L25)</f>
        <v>0</v>
      </c>
      <c r="N25" s="652"/>
      <c r="O25" s="653"/>
    </row>
    <row r="26" spans="1:15" ht="11.25" customHeight="1" x14ac:dyDescent="0.2">
      <c r="A26" s="222" t="s">
        <v>37</v>
      </c>
      <c r="B26" s="11"/>
      <c r="C26" s="41"/>
      <c r="D26" s="226"/>
      <c r="E26" s="224">
        <v>103</v>
      </c>
      <c r="F26" s="210">
        <v>0</v>
      </c>
      <c r="G26" s="210">
        <v>0</v>
      </c>
      <c r="H26" s="210">
        <v>0</v>
      </c>
      <c r="I26" s="437">
        <f>SUM(F26:H26)</f>
        <v>0</v>
      </c>
      <c r="J26" s="210">
        <v>0</v>
      </c>
      <c r="K26" s="210">
        <v>0</v>
      </c>
      <c r="L26" s="437">
        <f>SUM(J26:K26)</f>
        <v>0</v>
      </c>
      <c r="M26" s="438">
        <f>SUM(I26+L26)</f>
        <v>0</v>
      </c>
      <c r="N26" s="652"/>
      <c r="O26" s="653"/>
    </row>
    <row r="27" spans="1:15" ht="3" customHeight="1" x14ac:dyDescent="0.2">
      <c r="A27" s="123"/>
      <c r="B27" s="11"/>
      <c r="C27" s="41"/>
      <c r="D27" s="225"/>
      <c r="E27" s="227"/>
      <c r="F27" s="55"/>
      <c r="G27" s="213"/>
      <c r="H27" s="55"/>
      <c r="I27" s="213"/>
      <c r="J27" s="55"/>
      <c r="K27" s="55"/>
      <c r="L27" s="55"/>
      <c r="M27" s="26"/>
      <c r="N27" s="583"/>
      <c r="O27" s="584"/>
    </row>
    <row r="28" spans="1:15" ht="3" customHeight="1" x14ac:dyDescent="0.2">
      <c r="A28" s="123"/>
      <c r="B28" s="11"/>
      <c r="C28" s="41"/>
      <c r="D28" s="223"/>
      <c r="E28" s="228"/>
      <c r="F28" s="53"/>
      <c r="G28" s="47"/>
      <c r="H28" s="53"/>
      <c r="I28" s="47"/>
      <c r="J28" s="53"/>
      <c r="K28" s="53"/>
      <c r="L28" s="53"/>
      <c r="M28" s="20"/>
      <c r="N28" s="583"/>
      <c r="O28" s="584"/>
    </row>
    <row r="29" spans="1:15" ht="11.25" customHeight="1" x14ac:dyDescent="0.2">
      <c r="A29" s="222" t="s">
        <v>38</v>
      </c>
      <c r="B29" s="11"/>
      <c r="C29" s="41"/>
      <c r="D29" s="225"/>
      <c r="E29" s="227"/>
      <c r="F29" s="214">
        <f>SUM(F24:F25,F26)</f>
        <v>0</v>
      </c>
      <c r="G29" s="214">
        <f>SUM(G24:G25,G26)</f>
        <v>0</v>
      </c>
      <c r="H29" s="214">
        <f>SUM(H24:H25,H26)</f>
        <v>0</v>
      </c>
      <c r="I29" s="211">
        <f>SUM(F29:H29)</f>
        <v>0</v>
      </c>
      <c r="J29" s="214">
        <f>SUM(J24:J25,J26)</f>
        <v>0</v>
      </c>
      <c r="K29" s="214">
        <f>SUM(K24:K25,K26)</f>
        <v>0</v>
      </c>
      <c r="L29" s="211">
        <f>SUM(J29:K29)</f>
        <v>0</v>
      </c>
      <c r="M29" s="212">
        <f>SUM(I29+L29)</f>
        <v>0</v>
      </c>
      <c r="N29" s="583"/>
      <c r="O29" s="584"/>
    </row>
    <row r="30" spans="1:15" ht="3" customHeight="1" x14ac:dyDescent="0.2">
      <c r="A30" s="222"/>
      <c r="B30" s="11"/>
      <c r="C30" s="41"/>
      <c r="D30" s="225"/>
      <c r="E30" s="227"/>
      <c r="F30" s="45"/>
      <c r="G30" s="215"/>
      <c r="H30" s="45"/>
      <c r="I30" s="215"/>
      <c r="J30" s="45"/>
      <c r="K30" s="45"/>
      <c r="L30" s="45"/>
      <c r="M30" s="20"/>
      <c r="N30" s="583"/>
      <c r="O30" s="584"/>
    </row>
    <row r="31" spans="1:15" ht="11.25" customHeight="1" x14ac:dyDescent="0.2">
      <c r="A31" s="516"/>
      <c r="B31" s="519"/>
      <c r="C31" s="520"/>
      <c r="D31" s="521"/>
      <c r="E31" s="522"/>
      <c r="F31" s="523"/>
      <c r="G31" s="523"/>
      <c r="H31" s="523"/>
      <c r="I31" s="524"/>
      <c r="J31" s="523"/>
      <c r="K31" s="523"/>
      <c r="L31" s="524"/>
      <c r="M31" s="525"/>
      <c r="N31" s="583"/>
      <c r="O31" s="584"/>
    </row>
    <row r="32" spans="1:15" ht="3" customHeight="1" x14ac:dyDescent="0.2">
      <c r="A32" s="123"/>
      <c r="B32" s="11"/>
      <c r="C32" s="41"/>
      <c r="D32" s="225"/>
      <c r="E32" s="227"/>
      <c r="F32" s="55"/>
      <c r="G32" s="196"/>
      <c r="H32" s="55"/>
      <c r="I32" s="196"/>
      <c r="J32" s="55"/>
      <c r="K32" s="55"/>
      <c r="L32" s="55"/>
      <c r="M32" s="26"/>
      <c r="N32" s="583"/>
      <c r="O32" s="584"/>
    </row>
    <row r="33" spans="1:15" ht="3" customHeight="1" x14ac:dyDescent="0.2">
      <c r="A33" s="206"/>
      <c r="B33" s="202"/>
      <c r="C33" s="229"/>
      <c r="D33" s="223"/>
      <c r="E33" s="228"/>
      <c r="F33" s="53"/>
      <c r="G33" s="47"/>
      <c r="H33" s="53"/>
      <c r="I33" s="47"/>
      <c r="J33" s="53"/>
      <c r="K33" s="53"/>
      <c r="L33" s="53"/>
      <c r="M33" s="22"/>
      <c r="N33" s="583"/>
      <c r="O33" s="584"/>
    </row>
    <row r="34" spans="1:15" ht="11.25" customHeight="1" x14ac:dyDescent="0.2">
      <c r="A34" s="206"/>
      <c r="B34" s="202"/>
      <c r="C34" s="229"/>
      <c r="D34" s="223"/>
      <c r="E34" s="228"/>
      <c r="F34" s="53">
        <f t="shared" ref="F34:M34" si="0">SUM(F29-F31)</f>
        <v>0</v>
      </c>
      <c r="G34" s="53">
        <f t="shared" si="0"/>
        <v>0</v>
      </c>
      <c r="H34" s="53">
        <f t="shared" si="0"/>
        <v>0</v>
      </c>
      <c r="I34" s="211">
        <f t="shared" si="0"/>
        <v>0</v>
      </c>
      <c r="J34" s="53">
        <f t="shared" si="0"/>
        <v>0</v>
      </c>
      <c r="K34" s="53">
        <f t="shared" si="0"/>
        <v>0</v>
      </c>
      <c r="L34" s="211">
        <f t="shared" si="0"/>
        <v>0</v>
      </c>
      <c r="M34" s="211">
        <f t="shared" si="0"/>
        <v>0</v>
      </c>
      <c r="N34" s="652"/>
      <c r="O34" s="584"/>
    </row>
    <row r="35" spans="1:15" ht="11.25" customHeight="1" x14ac:dyDescent="0.2">
      <c r="A35" s="120" t="s">
        <v>27</v>
      </c>
      <c r="B35" s="31"/>
      <c r="C35" s="230"/>
      <c r="D35" s="231"/>
      <c r="E35" s="232">
        <v>105</v>
      </c>
      <c r="F35" s="268">
        <f>SUM(F36:F38)</f>
        <v>0</v>
      </c>
      <c r="G35" s="268">
        <f>SUM(G36:G38)</f>
        <v>0</v>
      </c>
      <c r="H35" s="268">
        <f>SUM(H36:H38)</f>
        <v>0</v>
      </c>
      <c r="I35" s="211">
        <f>SUM(F35:H35)</f>
        <v>0</v>
      </c>
      <c r="J35" s="268">
        <f>SUM(J36:J38)</f>
        <v>0</v>
      </c>
      <c r="K35" s="268">
        <f>SUM(K36:K38)</f>
        <v>0</v>
      </c>
      <c r="L35" s="463">
        <f>SUM(L36:L38)</f>
        <v>0</v>
      </c>
      <c r="M35" s="211">
        <f>SUM(M36:M38)</f>
        <v>0</v>
      </c>
      <c r="N35" s="583"/>
      <c r="O35" s="584"/>
    </row>
    <row r="36" spans="1:15" ht="11.25" customHeight="1" x14ac:dyDescent="0.2">
      <c r="A36" s="233" t="s">
        <v>39</v>
      </c>
      <c r="B36" s="202"/>
      <c r="C36" s="229"/>
      <c r="D36" s="226"/>
      <c r="E36" s="224">
        <v>106</v>
      </c>
      <c r="F36" s="441">
        <f>SUM(F34-F37-F38)</f>
        <v>0</v>
      </c>
      <c r="G36" s="441">
        <f>SUM(G34-G37-G38)</f>
        <v>0</v>
      </c>
      <c r="H36" s="441">
        <f>SUM(H34-H37-H38)</f>
        <v>0</v>
      </c>
      <c r="I36" s="437">
        <f>SUM(F36:H36)</f>
        <v>0</v>
      </c>
      <c r="J36" s="441">
        <f>SUM(J34-J37-J38)</f>
        <v>0</v>
      </c>
      <c r="K36" s="441">
        <f>SUM(K34-K37-K38)</f>
        <v>0</v>
      </c>
      <c r="L36" s="437">
        <f>SUM(L34-L37-L38)</f>
        <v>0</v>
      </c>
      <c r="M36" s="437">
        <f>SUM(I36+L36)</f>
        <v>0</v>
      </c>
      <c r="N36" s="652"/>
      <c r="O36" s="584"/>
    </row>
    <row r="37" spans="1:15" ht="11.25" customHeight="1" x14ac:dyDescent="0.2">
      <c r="A37" s="233" t="s">
        <v>40</v>
      </c>
      <c r="B37" s="202"/>
      <c r="C37" s="229"/>
      <c r="D37" s="223"/>
      <c r="E37" s="224">
        <v>107</v>
      </c>
      <c r="F37" s="210">
        <v>0</v>
      </c>
      <c r="G37" s="210">
        <v>0</v>
      </c>
      <c r="H37" s="210">
        <v>0</v>
      </c>
      <c r="I37" s="437">
        <f>SUM(F37:H37)</f>
        <v>0</v>
      </c>
      <c r="J37" s="210">
        <v>0</v>
      </c>
      <c r="K37" s="210">
        <v>0</v>
      </c>
      <c r="L37" s="437">
        <f>SUM(J37:K37)</f>
        <v>0</v>
      </c>
      <c r="M37" s="438">
        <f>SUM(I37+L37)</f>
        <v>0</v>
      </c>
      <c r="N37" s="652"/>
      <c r="O37" s="584"/>
    </row>
    <row r="38" spans="1:15" ht="11.25" customHeight="1" x14ac:dyDescent="0.2">
      <c r="A38" s="656" t="s">
        <v>182</v>
      </c>
      <c r="B38" s="657"/>
      <c r="C38" s="657"/>
      <c r="D38" s="223"/>
      <c r="E38" s="224">
        <v>108</v>
      </c>
      <c r="F38" s="210">
        <v>0</v>
      </c>
      <c r="G38" s="210">
        <v>0</v>
      </c>
      <c r="H38" s="210">
        <v>0</v>
      </c>
      <c r="I38" s="437">
        <f>SUM(F38:H38)</f>
        <v>0</v>
      </c>
      <c r="J38" s="210">
        <v>0</v>
      </c>
      <c r="K38" s="210">
        <v>0</v>
      </c>
      <c r="L38" s="437">
        <f>SUM(J38:K38)</f>
        <v>0</v>
      </c>
      <c r="M38" s="438">
        <f>SUM(I38+L38)</f>
        <v>0</v>
      </c>
      <c r="N38" s="652"/>
      <c r="O38" s="584"/>
    </row>
    <row r="39" spans="1:15" ht="3" customHeight="1" x14ac:dyDescent="0.2">
      <c r="A39" s="234"/>
      <c r="B39" s="235"/>
      <c r="C39" s="236"/>
      <c r="D39" s="237"/>
      <c r="E39" s="238"/>
      <c r="F39" s="58"/>
      <c r="G39" s="58"/>
      <c r="H39" s="58"/>
      <c r="I39" s="58"/>
      <c r="J39" s="58"/>
      <c r="K39" s="58"/>
      <c r="L39" s="58"/>
      <c r="M39" s="23"/>
      <c r="N39" s="652"/>
      <c r="O39" s="584"/>
    </row>
    <row r="40" spans="1:15" ht="3.75" customHeight="1" x14ac:dyDescent="0.2">
      <c r="A40" s="262"/>
      <c r="B40" s="263"/>
      <c r="C40" s="264"/>
      <c r="D40" s="265"/>
      <c r="E40" s="266"/>
      <c r="F40" s="265"/>
      <c r="G40" s="265"/>
      <c r="H40" s="265"/>
      <c r="I40" s="265"/>
      <c r="J40" s="267"/>
      <c r="K40" s="267"/>
      <c r="L40" s="267"/>
      <c r="M40" s="256"/>
      <c r="N40" s="652"/>
      <c r="O40" s="584"/>
    </row>
    <row r="41" spans="1:15" ht="3" customHeight="1" x14ac:dyDescent="0.2">
      <c r="A41" s="452"/>
      <c r="B41" s="453"/>
      <c r="C41" s="454"/>
      <c r="D41" s="455"/>
      <c r="E41" s="456"/>
      <c r="F41" s="462"/>
      <c r="G41" s="455"/>
      <c r="H41" s="462"/>
      <c r="I41" s="455"/>
      <c r="J41" s="462"/>
      <c r="K41" s="455"/>
      <c r="L41" s="462"/>
      <c r="M41" s="457"/>
      <c r="N41" s="652"/>
      <c r="O41" s="584"/>
    </row>
    <row r="42" spans="1:15" ht="11.25" customHeight="1" x14ac:dyDescent="0.2">
      <c r="A42" s="516"/>
      <c r="B42" s="517"/>
      <c r="C42" s="518"/>
      <c r="D42" s="256"/>
      <c r="E42" s="266"/>
      <c r="F42" s="464"/>
      <c r="G42" s="465"/>
      <c r="H42" s="464"/>
      <c r="I42" s="261"/>
      <c r="J42" s="464"/>
      <c r="K42" s="465"/>
      <c r="L42" s="261"/>
      <c r="M42" s="261"/>
      <c r="N42" s="652"/>
      <c r="O42" s="584"/>
    </row>
    <row r="43" spans="1:15" ht="11.25" customHeight="1" x14ac:dyDescent="0.2">
      <c r="A43" s="516"/>
      <c r="B43" s="263"/>
      <c r="C43" s="264"/>
      <c r="D43" s="256"/>
      <c r="E43" s="266"/>
      <c r="F43" s="53"/>
      <c r="G43" s="53"/>
      <c r="H43" s="53"/>
      <c r="I43" s="211"/>
      <c r="J43" s="53"/>
      <c r="K43" s="53"/>
      <c r="L43" s="211"/>
      <c r="M43" s="211"/>
      <c r="N43" s="652"/>
      <c r="O43" s="584"/>
    </row>
    <row r="44" spans="1:15" ht="3" customHeight="1" x14ac:dyDescent="0.2">
      <c r="A44" s="162"/>
      <c r="B44" s="458"/>
      <c r="C44" s="459"/>
      <c r="D44" s="460"/>
      <c r="E44" s="461"/>
      <c r="F44" s="55"/>
      <c r="G44" s="460"/>
      <c r="H44" s="55"/>
      <c r="I44" s="460"/>
      <c r="J44" s="55"/>
      <c r="K44" s="460"/>
      <c r="L44" s="55"/>
      <c r="M44" s="26"/>
      <c r="N44" s="583"/>
      <c r="O44" s="584"/>
    </row>
    <row r="45" spans="1:15" ht="11.25" customHeight="1" x14ac:dyDescent="0.2">
      <c r="A45" s="263"/>
      <c r="B45" s="263"/>
      <c r="C45" s="264"/>
      <c r="D45" s="256"/>
      <c r="E45" s="266"/>
      <c r="F45" s="256"/>
      <c r="G45" s="256"/>
      <c r="H45" s="256"/>
      <c r="I45" s="256"/>
      <c r="J45" s="256"/>
      <c r="K45" s="256"/>
      <c r="L45" s="256"/>
      <c r="M45" s="256"/>
    </row>
    <row r="46" spans="1:15" ht="11.25" customHeight="1" x14ac:dyDescent="0.2">
      <c r="A46" s="139" t="s">
        <v>28</v>
      </c>
      <c r="B46" s="263"/>
      <c r="C46" s="264"/>
      <c r="D46" s="264"/>
      <c r="E46" s="266"/>
      <c r="F46" s="264"/>
      <c r="G46" s="256"/>
      <c r="H46" s="264"/>
      <c r="I46" s="256"/>
      <c r="J46" s="256"/>
      <c r="K46" s="256"/>
      <c r="L46" s="256"/>
      <c r="M46" s="256"/>
    </row>
    <row r="47" spans="1:15" ht="3" customHeight="1" x14ac:dyDescent="0.2">
      <c r="A47" s="263"/>
      <c r="B47" s="263"/>
      <c r="C47" s="264"/>
      <c r="D47" s="269"/>
      <c r="E47" s="266"/>
      <c r="F47" s="269"/>
      <c r="G47" s="269"/>
      <c r="H47" s="269"/>
      <c r="I47" s="269"/>
      <c r="J47" s="265"/>
      <c r="K47" s="265"/>
      <c r="L47" s="265"/>
      <c r="M47" s="256"/>
    </row>
    <row r="48" spans="1:15" ht="11.25" customHeight="1" x14ac:dyDescent="0.2">
      <c r="A48" s="239" t="s">
        <v>29</v>
      </c>
      <c r="B48" s="240"/>
      <c r="C48" s="241"/>
      <c r="D48" s="242" t="s">
        <v>30</v>
      </c>
      <c r="E48" s="243"/>
      <c r="F48" s="244"/>
      <c r="G48" s="18"/>
      <c r="H48" s="658" t="s">
        <v>144</v>
      </c>
      <c r="I48" s="658"/>
      <c r="J48" s="658"/>
      <c r="K48" s="658"/>
      <c r="L48" s="658"/>
      <c r="M48" s="658"/>
    </row>
    <row r="49" spans="1:13" ht="11.25" customHeight="1" x14ac:dyDescent="0.2">
      <c r="A49" s="239" t="s">
        <v>31</v>
      </c>
      <c r="B49" s="245"/>
      <c r="C49" s="246" t="s">
        <v>32</v>
      </c>
      <c r="D49" s="242" t="s">
        <v>33</v>
      </c>
      <c r="E49" s="247"/>
      <c r="F49" s="246" t="s">
        <v>34</v>
      </c>
      <c r="G49" s="19"/>
      <c r="H49" s="265"/>
      <c r="I49" s="269"/>
      <c r="J49" s="269"/>
      <c r="K49" s="269"/>
      <c r="L49" s="269"/>
      <c r="M49" s="269"/>
    </row>
    <row r="50" spans="1:13" ht="3" customHeight="1" x14ac:dyDescent="0.2">
      <c r="A50" s="248"/>
      <c r="B50" s="50"/>
      <c r="C50" s="17"/>
      <c r="D50" s="36"/>
      <c r="E50" s="249"/>
      <c r="F50" s="56"/>
      <c r="G50" s="27"/>
      <c r="H50" s="36"/>
      <c r="I50" s="269"/>
      <c r="J50" s="269"/>
      <c r="K50" s="269"/>
      <c r="L50" s="269"/>
      <c r="M50" s="269"/>
    </row>
    <row r="51" spans="1:13" ht="11.25" customHeight="1" x14ac:dyDescent="0.2">
      <c r="A51" s="250" t="s">
        <v>15</v>
      </c>
      <c r="B51" s="232">
        <v>111</v>
      </c>
      <c r="C51" s="439">
        <f>SUM(F36+G36)</f>
        <v>0</v>
      </c>
      <c r="D51" s="654">
        <f>'kernobstsaft 20 (NUR LA)'!G24</f>
        <v>0</v>
      </c>
      <c r="E51" s="655"/>
      <c r="F51" s="512" t="str">
        <f>IF(ISERROR((D51/C51*100)),"",ROUND(D51/C51*100,2))</f>
        <v/>
      </c>
      <c r="G51" s="440"/>
      <c r="H51" s="36"/>
      <c r="I51" s="269"/>
      <c r="J51" s="269"/>
      <c r="K51" s="269"/>
      <c r="L51" s="269"/>
      <c r="M51" s="269"/>
    </row>
    <row r="52" spans="1:13" ht="11.25" customHeight="1" x14ac:dyDescent="0.2">
      <c r="A52" s="250" t="s">
        <v>16</v>
      </c>
      <c r="B52" s="232">
        <v>112</v>
      </c>
      <c r="C52" s="439">
        <f>J36</f>
        <v>0</v>
      </c>
      <c r="D52" s="654">
        <f>'kernobstsaft 20 (NUR LA)'!G25</f>
        <v>0</v>
      </c>
      <c r="E52" s="655"/>
      <c r="F52" s="512" t="str">
        <f>IF(ISERROR((D52/C52*100)),"",ROUND(D52/C52*100,2))</f>
        <v/>
      </c>
      <c r="G52" s="440"/>
      <c r="H52" s="265"/>
      <c r="I52" s="269"/>
      <c r="J52" s="269"/>
      <c r="K52" s="269"/>
      <c r="L52" s="269"/>
      <c r="M52" s="269"/>
    </row>
    <row r="53" spans="1:13" ht="11.25" customHeight="1" x14ac:dyDescent="0.2">
      <c r="A53" s="251" t="s">
        <v>20</v>
      </c>
      <c r="B53" s="224">
        <v>113</v>
      </c>
      <c r="C53" s="439">
        <f>SUM(H36+K36)</f>
        <v>0</v>
      </c>
      <c r="D53" s="654">
        <f>'kernobstsaft 20 (NUR LA)'!G26</f>
        <v>0</v>
      </c>
      <c r="E53" s="655"/>
      <c r="F53" s="512" t="str">
        <f>IF(ISERROR((D53/C53*100)),"",ROUND(D53/C53*100,2))</f>
        <v/>
      </c>
      <c r="G53" s="440"/>
      <c r="H53" s="265"/>
      <c r="I53" s="269"/>
      <c r="J53" s="269"/>
      <c r="K53" s="269"/>
      <c r="L53" s="269"/>
      <c r="M53" s="269"/>
    </row>
    <row r="54" spans="1:13" ht="3" customHeight="1" x14ac:dyDescent="0.2">
      <c r="A54" s="250"/>
      <c r="B54" s="252"/>
      <c r="C54" s="513"/>
      <c r="D54" s="661"/>
      <c r="E54" s="662"/>
      <c r="F54" s="56"/>
      <c r="G54" s="27"/>
      <c r="H54" s="36"/>
      <c r="I54" s="269"/>
      <c r="J54" s="269"/>
      <c r="K54" s="269"/>
      <c r="L54" s="269"/>
      <c r="M54" s="269"/>
    </row>
    <row r="55" spans="1:13" ht="3" customHeight="1" x14ac:dyDescent="0.2">
      <c r="A55" s="250"/>
      <c r="B55" s="252"/>
      <c r="C55" s="20"/>
      <c r="D55" s="256"/>
      <c r="E55" s="257"/>
      <c r="F55" s="56"/>
      <c r="G55" s="18"/>
      <c r="H55" s="36"/>
      <c r="I55" s="269"/>
      <c r="J55" s="269"/>
      <c r="K55" s="269"/>
      <c r="L55" s="269"/>
      <c r="M55" s="269"/>
    </row>
    <row r="56" spans="1:13" ht="11.25" customHeight="1" x14ac:dyDescent="0.2">
      <c r="A56" s="250" t="s">
        <v>35</v>
      </c>
      <c r="B56" s="224">
        <v>114</v>
      </c>
      <c r="C56" s="438">
        <f>SUM(C51:C53)</f>
        <v>0</v>
      </c>
      <c r="D56" s="659">
        <f>SUM(D51:E53)</f>
        <v>0</v>
      </c>
      <c r="E56" s="660"/>
      <c r="F56" s="512" t="str">
        <f>IF(ISERROR((D56/C56*100)),"",ROUND(D56/C56*100,2))</f>
        <v/>
      </c>
      <c r="G56" s="440"/>
      <c r="H56" s="265"/>
      <c r="I56" s="269"/>
      <c r="J56" s="269"/>
      <c r="K56" s="269"/>
      <c r="L56" s="269"/>
      <c r="M56" s="269"/>
    </row>
    <row r="57" spans="1:13" ht="3" customHeight="1" x14ac:dyDescent="0.2">
      <c r="A57" s="253"/>
      <c r="B57" s="254"/>
      <c r="C57" s="255"/>
      <c r="D57" s="258"/>
      <c r="E57" s="259"/>
      <c r="F57" s="260"/>
      <c r="G57" s="270"/>
      <c r="H57" s="271"/>
      <c r="I57" s="269"/>
      <c r="J57" s="269"/>
      <c r="K57" s="269"/>
      <c r="L57" s="269"/>
      <c r="M57" s="269"/>
    </row>
    <row r="58" spans="1:13" ht="3" customHeight="1" x14ac:dyDescent="0.2">
      <c r="A58" s="272"/>
      <c r="B58" s="272"/>
      <c r="C58" s="273"/>
      <c r="D58" s="269"/>
      <c r="E58" s="266"/>
      <c r="F58" s="269"/>
      <c r="G58" s="269"/>
      <c r="H58" s="269"/>
      <c r="I58" s="269"/>
      <c r="J58" s="269"/>
      <c r="K58" s="269"/>
      <c r="L58" s="269"/>
      <c r="M58" s="269"/>
    </row>
    <row r="59" spans="1:13" ht="3" customHeight="1" x14ac:dyDescent="0.2">
      <c r="A59" s="274"/>
      <c r="B59" s="272"/>
      <c r="C59" s="273"/>
      <c r="D59" s="265"/>
      <c r="E59" s="266"/>
      <c r="F59" s="265"/>
      <c r="G59" s="265"/>
      <c r="H59" s="265"/>
      <c r="I59" s="265"/>
      <c r="J59" s="265"/>
      <c r="K59" s="265"/>
      <c r="L59" s="265"/>
      <c r="M59" s="275"/>
    </row>
  </sheetData>
  <customSheetViews>
    <customSheetView guid="{E5F09CA3-2595-4EC3-A32D-F75E87B8A434}" zeroValues="0">
      <selection activeCell="K6" sqref="K6"/>
      <pageMargins left="0.47244094488188981" right="0.47244094488188981" top="0.23622047244094491" bottom="0.47244094488188981" header="0" footer="0.31496062992125984"/>
      <pageSetup paperSize="9" orientation="landscape" r:id="rId1"/>
      <headerFooter alignWithMargins="0">
        <oddFooter>&amp;C&amp;7Form.  10&amp;R&amp;7&amp;P von &amp;N</oddFooter>
      </headerFooter>
    </customSheetView>
    <customSheetView guid="{D8E0EBF0-41F9-4B34-B3A3-37F4D54137CB}" scale="115" zeroValues="0" topLeftCell="A7">
      <selection activeCell="P37" sqref="P37"/>
      <pageMargins left="0.47244094488188981" right="0.47244094488188981" top="0.23622047244094491" bottom="0.47244094488188981" header="0" footer="0.31496062992125984"/>
      <pageSetup paperSize="9" orientation="landscape" r:id="rId2"/>
      <headerFooter alignWithMargins="0">
        <oddFooter>&amp;C&amp;7Form.  10&amp;R&amp;7&amp;P von &amp;N</oddFooter>
      </headerFooter>
    </customSheetView>
  </customSheetViews>
  <mergeCells count="41">
    <mergeCell ref="D51:E51"/>
    <mergeCell ref="D52:E52"/>
    <mergeCell ref="D53:E53"/>
    <mergeCell ref="D54:E54"/>
    <mergeCell ref="D56:E56"/>
    <mergeCell ref="H48:M48"/>
    <mergeCell ref="N35:O35"/>
    <mergeCell ref="N36:O36"/>
    <mergeCell ref="N37:O37"/>
    <mergeCell ref="A38:C38"/>
    <mergeCell ref="N38:O38"/>
    <mergeCell ref="N39:O39"/>
    <mergeCell ref="N40:O40"/>
    <mergeCell ref="N41:O41"/>
    <mergeCell ref="N42:O42"/>
    <mergeCell ref="N43:O43"/>
    <mergeCell ref="N44:O44"/>
    <mergeCell ref="N34:O34"/>
    <mergeCell ref="N23:O23"/>
    <mergeCell ref="N24:O24"/>
    <mergeCell ref="N25:O25"/>
    <mergeCell ref="N26:O26"/>
    <mergeCell ref="N27:O27"/>
    <mergeCell ref="N28:O28"/>
    <mergeCell ref="N29:O29"/>
    <mergeCell ref="N30:O30"/>
    <mergeCell ref="N31:O31"/>
    <mergeCell ref="N32:O32"/>
    <mergeCell ref="N33:O33"/>
    <mergeCell ref="N22:O22"/>
    <mergeCell ref="A10:D10"/>
    <mergeCell ref="A11:D11"/>
    <mergeCell ref="A12:D12"/>
    <mergeCell ref="A13:D13"/>
    <mergeCell ref="A14:D14"/>
    <mergeCell ref="A15:D15"/>
    <mergeCell ref="N17:O17"/>
    <mergeCell ref="N18:O18"/>
    <mergeCell ref="N19:O19"/>
    <mergeCell ref="N20:O20"/>
    <mergeCell ref="N21:O21"/>
  </mergeCells>
  <pageMargins left="0.47244094488188981" right="0.47244094488188981" top="0.23622047244094491" bottom="0.47244094488188981" header="0" footer="0.31496062992125984"/>
  <pageSetup paperSize="9" orientation="landscape" r:id="rId3"/>
  <headerFooter alignWithMargins="0">
    <oddFooter>&amp;C&amp;7Form.  10&amp;R&amp;7&amp;P von &amp;N</oddFooter>
  </headerFooter>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3">
    <tabColor rgb="FFFFFF00"/>
    <pageSetUpPr fitToPage="1"/>
  </sheetPr>
  <dimension ref="A5:AD56"/>
  <sheetViews>
    <sheetView showZeros="0" tabSelected="1" zoomScaleNormal="100" zoomScaleSheetLayoutView="100" workbookViewId="0">
      <selection activeCell="I24" sqref="I24"/>
    </sheetView>
  </sheetViews>
  <sheetFormatPr baseColWidth="10" defaultColWidth="12.7109375" defaultRowHeight="11.25" customHeight="1" x14ac:dyDescent="0.2"/>
  <cols>
    <col min="1" max="2" width="1.7109375" style="469" customWidth="1"/>
    <col min="3" max="3" width="8.140625" style="469" customWidth="1"/>
    <col min="4" max="5" width="3.7109375" style="469" customWidth="1"/>
    <col min="6" max="6" width="8.7109375" style="470" customWidth="1"/>
    <col min="7" max="7" width="3.7109375" style="471" customWidth="1"/>
    <col min="8" max="8" width="5.7109375" style="471" customWidth="1"/>
    <col min="9" max="9" width="6.42578125" style="469" customWidth="1"/>
    <col min="10" max="10" width="10.7109375" style="469" customWidth="1"/>
    <col min="11" max="11" width="0.7109375" style="469" customWidth="1"/>
    <col min="12" max="12" width="10.7109375" style="469" customWidth="1"/>
    <col min="13" max="13" width="0.7109375" style="469" customWidth="1"/>
    <col min="14" max="14" width="10.7109375" style="469" customWidth="1"/>
    <col min="15" max="15" width="0.7109375" style="469" customWidth="1"/>
    <col min="16" max="16" width="10.7109375" style="469" customWidth="1"/>
    <col min="17" max="17" width="6.85546875" style="469" customWidth="1"/>
    <col min="18" max="22" width="7.140625" style="469" customWidth="1"/>
    <col min="23" max="26" width="9.42578125" style="469" customWidth="1"/>
    <col min="27" max="16384" width="12.7109375" style="469"/>
  </cols>
  <sheetData>
    <row r="5" spans="1:19" ht="11.25" customHeight="1" x14ac:dyDescent="0.2">
      <c r="A5" s="669">
        <f>'kernobstsaft 20 (OHNE LA)'!A9:E9</f>
        <v>0</v>
      </c>
      <c r="B5" s="670"/>
      <c r="C5" s="670"/>
      <c r="D5" s="670"/>
      <c r="E5" s="670"/>
      <c r="F5" s="670"/>
      <c r="G5" s="670"/>
      <c r="H5" s="671"/>
      <c r="I5" s="466"/>
      <c r="J5" s="467"/>
      <c r="K5" s="466"/>
      <c r="L5" s="467"/>
      <c r="M5" s="467"/>
      <c r="N5" s="466"/>
      <c r="O5" s="468"/>
      <c r="P5" s="466"/>
      <c r="Q5" s="466"/>
      <c r="R5" s="466"/>
      <c r="S5" s="466"/>
    </row>
    <row r="6" spans="1:19" ht="11.25" customHeight="1" x14ac:dyDescent="0.2">
      <c r="A6" s="672">
        <f>'kernobstsaft 20 (OHNE LA)'!A10:E10</f>
        <v>0</v>
      </c>
      <c r="B6" s="673"/>
      <c r="C6" s="673"/>
      <c r="D6" s="673"/>
      <c r="E6" s="673"/>
      <c r="F6" s="673"/>
      <c r="G6" s="673"/>
      <c r="H6" s="674"/>
      <c r="I6" s="466"/>
      <c r="J6" s="467"/>
      <c r="K6" s="466"/>
      <c r="L6" s="467"/>
      <c r="M6" s="467"/>
      <c r="N6" s="466"/>
      <c r="O6" s="468"/>
      <c r="P6" s="466"/>
      <c r="Q6" s="466"/>
      <c r="R6" s="466"/>
      <c r="S6" s="466"/>
    </row>
    <row r="7" spans="1:19" ht="11.25" customHeight="1" x14ac:dyDescent="0.2">
      <c r="A7" s="672">
        <f>'kernobstsaft 20 (OHNE LA)'!A11:E11</f>
        <v>0</v>
      </c>
      <c r="B7" s="673"/>
      <c r="C7" s="673"/>
      <c r="D7" s="673"/>
      <c r="E7" s="673"/>
      <c r="F7" s="673"/>
      <c r="G7" s="673"/>
      <c r="H7" s="674"/>
      <c r="I7" s="466"/>
      <c r="J7" s="467"/>
      <c r="K7" s="466"/>
      <c r="L7" s="467"/>
      <c r="M7" s="467"/>
      <c r="N7" s="466"/>
      <c r="O7" s="468"/>
      <c r="P7" s="466"/>
      <c r="Q7" s="466"/>
      <c r="R7" s="466"/>
      <c r="S7" s="466"/>
    </row>
    <row r="8" spans="1:19" ht="11.25" customHeight="1" x14ac:dyDescent="0.2">
      <c r="A8" s="672">
        <f>'kernobstsaft 20 (OHNE LA)'!A12:E12</f>
        <v>0</v>
      </c>
      <c r="B8" s="673"/>
      <c r="C8" s="673"/>
      <c r="D8" s="673"/>
      <c r="E8" s="673"/>
      <c r="F8" s="673"/>
      <c r="G8" s="673"/>
      <c r="H8" s="674"/>
      <c r="I8" s="466"/>
      <c r="J8" s="467"/>
      <c r="K8" s="466"/>
      <c r="L8" s="467"/>
      <c r="M8" s="467"/>
      <c r="N8" s="466"/>
      <c r="O8" s="468"/>
      <c r="P8" s="466"/>
      <c r="Q8" s="466"/>
      <c r="R8" s="466"/>
      <c r="S8" s="466"/>
    </row>
    <row r="9" spans="1:19" ht="11.25" customHeight="1" x14ac:dyDescent="0.2">
      <c r="A9" s="672">
        <f>'kernobstsaft 20 (OHNE LA)'!A13:E13</f>
        <v>0</v>
      </c>
      <c r="B9" s="673"/>
      <c r="C9" s="673"/>
      <c r="D9" s="673"/>
      <c r="E9" s="673"/>
      <c r="F9" s="673"/>
      <c r="G9" s="673"/>
      <c r="H9" s="674"/>
      <c r="I9" s="466"/>
      <c r="J9" s="467"/>
      <c r="K9" s="466"/>
      <c r="L9" s="467"/>
      <c r="M9" s="467"/>
      <c r="N9" s="466"/>
      <c r="O9" s="468"/>
      <c r="P9" s="466"/>
      <c r="Q9" s="466"/>
      <c r="R9" s="466"/>
      <c r="S9" s="466"/>
    </row>
    <row r="10" spans="1:19" ht="11.25" customHeight="1" x14ac:dyDescent="0.2">
      <c r="A10" s="676" t="s">
        <v>106</v>
      </c>
      <c r="B10" s="677"/>
      <c r="C10" s="677"/>
      <c r="D10" s="677"/>
      <c r="E10" s="677"/>
      <c r="F10" s="677"/>
      <c r="G10" s="677"/>
      <c r="H10" s="678"/>
      <c r="I10" s="466"/>
      <c r="J10" s="467"/>
      <c r="K10" s="466"/>
      <c r="L10" s="467"/>
      <c r="M10" s="467"/>
      <c r="N10" s="466"/>
      <c r="O10" s="468"/>
      <c r="P10" s="466"/>
      <c r="Q10" s="466"/>
      <c r="R10" s="466"/>
      <c r="S10" s="466"/>
    </row>
    <row r="11" spans="1:19" ht="3" customHeight="1" x14ac:dyDescent="0.2">
      <c r="H11" s="490"/>
      <c r="I11" s="466"/>
      <c r="J11" s="467"/>
      <c r="K11" s="466"/>
      <c r="L11" s="467"/>
      <c r="M11" s="467"/>
      <c r="N11" s="466"/>
      <c r="O11" s="468"/>
      <c r="P11" s="466"/>
      <c r="Q11" s="466"/>
      <c r="R11" s="466"/>
      <c r="S11" s="466"/>
    </row>
    <row r="12" spans="1:19" ht="3" customHeight="1" x14ac:dyDescent="0.2">
      <c r="G12" s="500"/>
      <c r="H12" s="490"/>
      <c r="I12" s="466"/>
      <c r="J12" s="467"/>
      <c r="K12" s="466"/>
      <c r="L12" s="467"/>
      <c r="M12" s="467"/>
      <c r="N12" s="466"/>
      <c r="O12" s="468"/>
      <c r="P12" s="466"/>
      <c r="Q12" s="466"/>
      <c r="R12" s="466"/>
      <c r="S12" s="466"/>
    </row>
    <row r="13" spans="1:19" ht="11.25" customHeight="1" x14ac:dyDescent="0.2">
      <c r="G13" s="500"/>
      <c r="H13" s="490"/>
      <c r="I13" s="466"/>
      <c r="J13" s="467"/>
      <c r="K13" s="466"/>
      <c r="L13" s="467"/>
      <c r="M13" s="467"/>
      <c r="N13" s="466"/>
      <c r="O13" s="468"/>
      <c r="P13" s="466"/>
      <c r="Q13" s="466"/>
      <c r="R13" s="466"/>
      <c r="S13" s="466"/>
    </row>
    <row r="14" spans="1:19" ht="11.25" customHeight="1" x14ac:dyDescent="0.2">
      <c r="G14" s="500"/>
      <c r="H14" s="490"/>
      <c r="I14" s="466"/>
      <c r="J14" s="467"/>
      <c r="K14" s="466"/>
      <c r="L14" s="467"/>
      <c r="M14" s="467"/>
      <c r="N14" s="466"/>
      <c r="O14" s="468"/>
      <c r="P14" s="466"/>
      <c r="Q14" s="466"/>
      <c r="R14" s="466"/>
      <c r="S14" s="466"/>
    </row>
    <row r="15" spans="1:19" ht="11.25" customHeight="1" x14ac:dyDescent="0.2">
      <c r="A15" s="469" t="s">
        <v>216</v>
      </c>
      <c r="G15" s="500"/>
      <c r="H15" s="490"/>
      <c r="I15" s="466"/>
      <c r="J15" s="467"/>
      <c r="K15" s="466"/>
      <c r="L15" s="467"/>
      <c r="M15" s="467"/>
      <c r="N15" s="466"/>
      <c r="O15" s="468"/>
      <c r="P15" s="466"/>
      <c r="Q15" s="466"/>
      <c r="R15" s="466"/>
      <c r="S15" s="466"/>
    </row>
    <row r="16" spans="1:19" ht="12.75" customHeight="1" x14ac:dyDescent="0.2">
      <c r="A16" s="471" t="s">
        <v>217</v>
      </c>
      <c r="B16" s="471"/>
      <c r="C16" s="471"/>
      <c r="D16" s="471"/>
      <c r="E16" s="471"/>
      <c r="F16" s="471"/>
      <c r="K16" s="466"/>
      <c r="L16" s="467"/>
      <c r="M16" s="467"/>
      <c r="N16" s="466"/>
      <c r="O16" s="468"/>
      <c r="P16" s="466"/>
      <c r="Q16" s="466"/>
      <c r="R16" s="466"/>
      <c r="S16" s="466"/>
    </row>
    <row r="17" spans="1:22" ht="12.75" customHeight="1" x14ac:dyDescent="0.2">
      <c r="A17" s="471" t="s">
        <v>221</v>
      </c>
      <c r="B17" s="471"/>
      <c r="C17" s="471"/>
      <c r="D17" s="471"/>
      <c r="E17" s="471"/>
      <c r="F17" s="471"/>
      <c r="K17" s="466"/>
      <c r="L17" s="467"/>
      <c r="M17" s="467"/>
      <c r="N17" s="466"/>
      <c r="O17" s="468"/>
      <c r="P17" s="466"/>
      <c r="Q17" s="466"/>
      <c r="R17" s="466"/>
      <c r="S17" s="466"/>
    </row>
    <row r="18" spans="1:22" ht="11.25" customHeight="1" x14ac:dyDescent="0.2">
      <c r="A18" s="471" t="s">
        <v>215</v>
      </c>
      <c r="B18" s="471"/>
      <c r="C18" s="471"/>
      <c r="D18" s="471"/>
      <c r="E18" s="471"/>
      <c r="F18" s="471"/>
      <c r="J18" s="501"/>
    </row>
    <row r="19" spans="1:22" ht="11.25" customHeight="1" x14ac:dyDescent="0.2">
      <c r="A19" s="471" t="s">
        <v>222</v>
      </c>
      <c r="B19" s="471"/>
      <c r="C19" s="471"/>
      <c r="D19" s="471"/>
      <c r="E19" s="471"/>
      <c r="F19" s="471"/>
    </row>
    <row r="20" spans="1:22" ht="11.25" customHeight="1" x14ac:dyDescent="0.2">
      <c r="A20" s="471" t="s">
        <v>199</v>
      </c>
      <c r="B20" s="471"/>
      <c r="C20" s="471"/>
      <c r="D20" s="471"/>
      <c r="E20" s="471"/>
      <c r="F20" s="471"/>
      <c r="I20" s="471"/>
      <c r="J20" s="472"/>
      <c r="K20" s="472"/>
      <c r="L20" s="472"/>
      <c r="M20" s="472"/>
      <c r="N20" s="472"/>
      <c r="O20" s="472"/>
      <c r="P20" s="472"/>
    </row>
    <row r="21" spans="1:22" ht="11.25" customHeight="1" x14ac:dyDescent="0.2">
      <c r="A21" s="471"/>
      <c r="B21" s="471"/>
      <c r="C21" s="471"/>
      <c r="D21" s="471"/>
      <c r="E21" s="471"/>
      <c r="F21" s="471"/>
      <c r="I21" s="471"/>
      <c r="J21" s="472"/>
      <c r="K21" s="472"/>
      <c r="L21" s="472"/>
      <c r="M21" s="472"/>
      <c r="N21" s="472"/>
      <c r="O21" s="472"/>
      <c r="P21" s="472"/>
    </row>
    <row r="22" spans="1:22" ht="3" customHeight="1" x14ac:dyDescent="0.2"/>
    <row r="23" spans="1:22" ht="11.25" customHeight="1" x14ac:dyDescent="0.2">
      <c r="A23" s="472"/>
      <c r="B23" s="472"/>
      <c r="D23" s="473"/>
      <c r="E23" s="473"/>
      <c r="F23" s="474"/>
      <c r="G23" s="475"/>
      <c r="H23" s="476"/>
      <c r="I23" s="477"/>
      <c r="J23" s="477"/>
      <c r="K23" s="477"/>
      <c r="L23" s="477"/>
      <c r="M23" s="477"/>
      <c r="N23" s="477"/>
      <c r="O23" s="478"/>
      <c r="P23" s="478"/>
      <c r="Q23" s="472"/>
      <c r="R23" s="472"/>
      <c r="S23" s="472"/>
      <c r="T23" s="472"/>
      <c r="U23" s="472"/>
      <c r="V23" s="472"/>
    </row>
    <row r="24" spans="1:22" ht="15.75" customHeight="1" x14ac:dyDescent="0.25">
      <c r="A24" s="502" t="s">
        <v>200</v>
      </c>
      <c r="B24" s="479"/>
      <c r="C24" s="479"/>
      <c r="D24" s="480"/>
      <c r="E24" s="480"/>
      <c r="F24" s="481"/>
      <c r="G24" s="475"/>
      <c r="H24" s="476"/>
      <c r="I24" s="544">
        <v>2024</v>
      </c>
      <c r="J24" s="477"/>
      <c r="K24" s="477"/>
      <c r="L24" s="477"/>
      <c r="M24" s="477"/>
      <c r="N24" s="477"/>
      <c r="O24" s="478"/>
      <c r="P24" s="478"/>
      <c r="Q24" s="472"/>
      <c r="R24" s="472"/>
      <c r="S24" s="472"/>
      <c r="T24" s="472"/>
      <c r="U24" s="472"/>
      <c r="V24" s="472"/>
    </row>
    <row r="25" spans="1:22" ht="15.75" customHeight="1" x14ac:dyDescent="0.25">
      <c r="A25" s="482" t="s">
        <v>201</v>
      </c>
      <c r="B25" s="472"/>
      <c r="D25" s="473"/>
      <c r="E25" s="473"/>
      <c r="F25" s="474"/>
      <c r="G25" s="475"/>
      <c r="H25" s="476"/>
      <c r="I25" s="477"/>
      <c r="J25" s="477"/>
      <c r="K25" s="477"/>
      <c r="L25" s="477"/>
      <c r="M25" s="477"/>
      <c r="N25" s="477"/>
      <c r="O25" s="478"/>
      <c r="P25" s="478"/>
      <c r="Q25" s="472"/>
      <c r="R25" s="472"/>
      <c r="S25" s="472"/>
      <c r="T25" s="472"/>
      <c r="U25" s="472"/>
      <c r="V25" s="472"/>
    </row>
    <row r="26" spans="1:22" ht="11.25" customHeight="1" x14ac:dyDescent="0.2">
      <c r="A26" s="483"/>
      <c r="B26" s="483"/>
      <c r="C26" s="483"/>
      <c r="D26" s="483"/>
      <c r="E26" s="483"/>
      <c r="F26" s="484"/>
      <c r="G26" s="475"/>
      <c r="H26" s="476"/>
      <c r="I26" s="477"/>
      <c r="J26" s="477"/>
      <c r="K26" s="477"/>
      <c r="L26" s="477"/>
      <c r="M26" s="477"/>
      <c r="N26" s="477"/>
      <c r="O26" s="477"/>
      <c r="P26" s="485"/>
      <c r="Q26" s="472"/>
      <c r="R26" s="472"/>
      <c r="S26" s="472"/>
      <c r="T26" s="477"/>
      <c r="U26" s="472"/>
      <c r="V26" s="472"/>
    </row>
    <row r="27" spans="1:22" ht="11.25" customHeight="1" x14ac:dyDescent="0.2">
      <c r="A27" s="483"/>
      <c r="B27" s="483"/>
      <c r="C27" s="483"/>
      <c r="D27" s="483"/>
      <c r="E27" s="483"/>
      <c r="F27" s="484"/>
      <c r="G27" s="475"/>
      <c r="H27" s="476"/>
      <c r="I27" s="477"/>
      <c r="J27" s="477"/>
      <c r="K27" s="477"/>
      <c r="L27" s="477"/>
      <c r="M27" s="477"/>
      <c r="N27" s="477"/>
      <c r="O27" s="485"/>
      <c r="P27" s="485"/>
      <c r="Q27" s="472"/>
      <c r="R27" s="472"/>
      <c r="S27" s="472"/>
      <c r="T27" s="472"/>
      <c r="U27" s="472"/>
      <c r="V27" s="472"/>
    </row>
    <row r="28" spans="1:22" ht="11.25" customHeight="1" x14ac:dyDescent="0.2">
      <c r="A28" s="483"/>
      <c r="B28" s="483"/>
      <c r="C28" s="483"/>
      <c r="D28" s="483"/>
      <c r="E28" s="483"/>
      <c r="F28" s="484"/>
      <c r="G28" s="486"/>
      <c r="H28" s="486"/>
      <c r="I28" s="486"/>
      <c r="J28" s="486"/>
      <c r="K28" s="486"/>
      <c r="L28" s="486"/>
      <c r="M28" s="486"/>
      <c r="N28" s="486"/>
      <c r="O28" s="486"/>
      <c r="P28" s="486"/>
      <c r="Q28" s="486"/>
      <c r="R28" s="472"/>
      <c r="S28" s="472"/>
      <c r="T28" s="472"/>
      <c r="U28" s="472"/>
      <c r="V28" s="472"/>
    </row>
    <row r="29" spans="1:22" ht="11.25" customHeight="1" x14ac:dyDescent="0.2">
      <c r="A29" s="483"/>
      <c r="B29" s="483"/>
      <c r="C29" s="483"/>
      <c r="D29" s="483"/>
      <c r="E29" s="483"/>
      <c r="F29" s="484"/>
      <c r="G29" s="475"/>
      <c r="H29" s="487"/>
      <c r="I29" s="475"/>
      <c r="J29" s="475"/>
      <c r="K29" s="475"/>
      <c r="L29" s="475"/>
      <c r="M29" s="475"/>
      <c r="N29" s="475"/>
      <c r="O29" s="488"/>
      <c r="P29" s="488"/>
    </row>
    <row r="30" spans="1:22" ht="11.25" customHeight="1" x14ac:dyDescent="0.2">
      <c r="A30" s="489"/>
      <c r="B30" s="489"/>
      <c r="C30" s="489"/>
      <c r="D30" s="489"/>
      <c r="E30" s="489"/>
      <c r="F30" s="489"/>
      <c r="G30" s="489"/>
      <c r="H30" s="490"/>
      <c r="I30" s="491"/>
      <c r="J30" s="491"/>
      <c r="K30" s="491"/>
      <c r="L30" s="491"/>
      <c r="M30" s="491"/>
      <c r="N30" s="491"/>
      <c r="O30" s="491"/>
      <c r="P30" s="491"/>
      <c r="Q30" s="491"/>
      <c r="R30" s="503"/>
      <c r="S30" s="503"/>
      <c r="T30" s="503"/>
      <c r="U30" s="503"/>
      <c r="V30" s="503"/>
    </row>
    <row r="31" spans="1:22" ht="11.25" customHeight="1" x14ac:dyDescent="0.2">
      <c r="A31" s="489"/>
      <c r="B31" s="489"/>
      <c r="C31" s="489"/>
      <c r="D31" s="489"/>
      <c r="E31" s="489"/>
      <c r="F31" s="489"/>
      <c r="G31" s="489"/>
      <c r="H31" s="492"/>
      <c r="I31" s="491"/>
      <c r="J31" s="493"/>
      <c r="K31" s="493"/>
      <c r="L31" s="493"/>
      <c r="M31" s="493"/>
      <c r="N31" s="493"/>
      <c r="O31" s="493"/>
      <c r="P31" s="493"/>
      <c r="Q31" s="491"/>
      <c r="R31" s="503"/>
      <c r="S31" s="503"/>
      <c r="T31" s="503"/>
      <c r="U31" s="503"/>
      <c r="V31" s="503"/>
    </row>
    <row r="32" spans="1:22" ht="11.25" customHeight="1" x14ac:dyDescent="0.2">
      <c r="A32" s="489"/>
      <c r="B32" s="489"/>
      <c r="C32" s="489"/>
      <c r="D32" s="489"/>
      <c r="E32" s="489"/>
      <c r="F32" s="489"/>
      <c r="G32" s="489"/>
      <c r="H32" s="492"/>
      <c r="I32" s="491"/>
      <c r="J32" s="493"/>
      <c r="K32" s="493"/>
      <c r="L32" s="493"/>
      <c r="M32" s="493"/>
      <c r="N32" s="493"/>
      <c r="O32" s="493"/>
      <c r="P32" s="493"/>
      <c r="Q32" s="493"/>
      <c r="R32" s="498"/>
      <c r="S32" s="498"/>
      <c r="T32" s="498"/>
      <c r="U32" s="498"/>
      <c r="V32" s="498"/>
    </row>
    <row r="33" spans="1:30" ht="11.25" customHeight="1" x14ac:dyDescent="0.2">
      <c r="A33" s="489" t="s">
        <v>202</v>
      </c>
      <c r="B33" s="489"/>
      <c r="C33" s="489"/>
      <c r="D33" s="489"/>
      <c r="E33" s="489"/>
      <c r="F33" s="489"/>
      <c r="G33" s="489"/>
      <c r="H33" s="492"/>
      <c r="I33" s="491"/>
      <c r="O33" s="493"/>
      <c r="P33" s="493"/>
      <c r="Q33" s="491"/>
      <c r="R33" s="503"/>
      <c r="S33" s="503"/>
      <c r="T33" s="503"/>
      <c r="U33" s="503"/>
      <c r="V33" s="503"/>
    </row>
    <row r="34" spans="1:30" ht="11.25" customHeight="1" x14ac:dyDescent="0.2">
      <c r="A34" s="489"/>
      <c r="B34" s="489"/>
      <c r="C34" s="489"/>
      <c r="D34" s="489"/>
      <c r="E34" s="489"/>
      <c r="F34" s="489"/>
      <c r="G34" s="489"/>
      <c r="H34" s="492"/>
      <c r="I34" s="491"/>
      <c r="J34" s="493"/>
      <c r="K34" s="493"/>
      <c r="L34" s="493"/>
      <c r="M34" s="493"/>
      <c r="N34" s="493"/>
      <c r="O34" s="493"/>
      <c r="P34" s="493"/>
      <c r="Q34" s="491"/>
      <c r="R34" s="503"/>
      <c r="S34" s="503"/>
      <c r="T34" s="503"/>
      <c r="U34" s="503"/>
      <c r="V34" s="503"/>
    </row>
    <row r="35" spans="1:30" ht="11.25" customHeight="1" x14ac:dyDescent="0.2">
      <c r="G35" s="489"/>
      <c r="H35" s="492"/>
      <c r="I35" s="491"/>
      <c r="J35" s="493"/>
      <c r="K35" s="493"/>
      <c r="L35" s="493"/>
      <c r="M35" s="493"/>
      <c r="N35" s="493"/>
      <c r="O35" s="493"/>
      <c r="P35" s="493"/>
      <c r="Q35" s="493"/>
      <c r="R35" s="498"/>
      <c r="S35" s="498"/>
      <c r="T35" s="498"/>
      <c r="U35" s="498"/>
      <c r="V35" s="498"/>
    </row>
    <row r="36" spans="1:30" ht="11.25" customHeight="1" x14ac:dyDescent="0.2">
      <c r="A36" s="536" t="s">
        <v>232</v>
      </c>
      <c r="B36" s="534"/>
      <c r="C36" s="534"/>
      <c r="D36" s="534"/>
      <c r="E36" s="534"/>
      <c r="F36" s="293"/>
      <c r="G36" s="293"/>
      <c r="H36" s="35" t="s">
        <v>205</v>
      </c>
      <c r="I36" s="505"/>
      <c r="J36" s="506" t="s">
        <v>15</v>
      </c>
      <c r="K36" s="507"/>
      <c r="L36" s="506" t="s">
        <v>16</v>
      </c>
      <c r="M36" s="507"/>
      <c r="N36" s="506" t="s">
        <v>204</v>
      </c>
      <c r="O36" s="507"/>
      <c r="P36" s="507" t="s">
        <v>21</v>
      </c>
      <c r="Q36" s="493"/>
      <c r="R36" s="498"/>
      <c r="S36" s="498"/>
      <c r="T36" s="498"/>
      <c r="U36" s="498"/>
      <c r="V36" s="498"/>
    </row>
    <row r="37" spans="1:30" ht="3" customHeight="1" x14ac:dyDescent="0.2">
      <c r="A37" s="535"/>
      <c r="B37" s="535"/>
      <c r="C37" s="535"/>
      <c r="D37" s="535"/>
      <c r="E37" s="535"/>
      <c r="F37" s="489"/>
      <c r="G37" s="489"/>
      <c r="H37" s="492"/>
      <c r="I37" s="491"/>
      <c r="J37" s="493"/>
      <c r="K37" s="493"/>
      <c r="L37" s="493"/>
      <c r="M37" s="493"/>
      <c r="N37" s="493"/>
      <c r="O37" s="493"/>
      <c r="P37" s="493"/>
      <c r="Q37" s="493"/>
      <c r="R37" s="498"/>
      <c r="S37" s="498"/>
      <c r="T37" s="498"/>
      <c r="U37" s="504"/>
      <c r="V37" s="504"/>
    </row>
    <row r="38" spans="1:30" ht="11.25" customHeight="1" x14ac:dyDescent="0.2">
      <c r="A38" s="489"/>
      <c r="B38" s="489"/>
      <c r="C38" s="489"/>
      <c r="D38" s="489"/>
      <c r="E38" s="489"/>
      <c r="F38" s="489"/>
      <c r="G38" s="489"/>
      <c r="H38" s="492"/>
      <c r="I38" s="491"/>
      <c r="J38" s="493"/>
      <c r="K38" s="493"/>
      <c r="L38" s="493"/>
      <c r="M38" s="493"/>
      <c r="N38" s="493"/>
      <c r="O38" s="493"/>
      <c r="P38" s="493"/>
      <c r="Q38" s="493"/>
      <c r="R38" s="498"/>
      <c r="S38" s="498"/>
      <c r="T38" s="498"/>
      <c r="U38" s="504"/>
      <c r="V38" s="504"/>
      <c r="X38" s="473"/>
      <c r="Y38" s="473"/>
      <c r="Z38" s="473"/>
      <c r="AA38" s="473"/>
      <c r="AB38" s="473"/>
      <c r="AC38" s="473"/>
      <c r="AD38" s="473"/>
    </row>
    <row r="39" spans="1:30" ht="11.25" customHeight="1" x14ac:dyDescent="0.2">
      <c r="B39" s="508"/>
      <c r="C39" s="508" t="s">
        <v>203</v>
      </c>
      <c r="D39" s="508"/>
      <c r="E39" s="508"/>
      <c r="F39" s="508"/>
      <c r="G39" s="508"/>
      <c r="H39" s="509" t="s">
        <v>208</v>
      </c>
      <c r="I39" s="491"/>
      <c r="J39" s="493">
        <f>SUM('kernobst 10 (OHNE LA)'!F34:G34)</f>
        <v>0</v>
      </c>
      <c r="K39" s="493"/>
      <c r="L39" s="493">
        <f>SUM('kernobst 10 (OHNE LA)'!J34)</f>
        <v>0</v>
      </c>
      <c r="M39" s="493"/>
      <c r="N39" s="493">
        <f>SUM('kernobst 10 (OHNE LA)'!H34+'kernobst 10 (OHNE LA)'!K34)</f>
        <v>0</v>
      </c>
      <c r="O39" s="499"/>
      <c r="P39" s="493">
        <f>J39+L39+N39</f>
        <v>0</v>
      </c>
      <c r="Q39" s="493"/>
      <c r="R39" s="498"/>
      <c r="S39" s="498"/>
      <c r="T39" s="498"/>
      <c r="U39" s="504"/>
      <c r="V39" s="504"/>
    </row>
    <row r="40" spans="1:30" ht="11.25" customHeight="1" x14ac:dyDescent="0.2">
      <c r="B40" s="508"/>
      <c r="C40" s="508"/>
      <c r="D40" s="508"/>
      <c r="E40" s="508"/>
      <c r="F40" s="508"/>
      <c r="G40" s="508"/>
      <c r="H40" s="510"/>
      <c r="I40" s="491"/>
      <c r="J40" s="493"/>
      <c r="K40" s="493"/>
      <c r="L40" s="493"/>
      <c r="M40" s="493"/>
      <c r="N40" s="493"/>
      <c r="O40" s="493"/>
      <c r="P40" s="493"/>
      <c r="Q40" s="493"/>
      <c r="R40" s="498"/>
      <c r="S40" s="498"/>
      <c r="T40" s="498"/>
      <c r="U40" s="504"/>
      <c r="V40" s="504"/>
    </row>
    <row r="41" spans="1:30" ht="11.25" customHeight="1" x14ac:dyDescent="0.2">
      <c r="B41" s="508"/>
      <c r="C41" s="508" t="s">
        <v>206</v>
      </c>
      <c r="D41" s="508"/>
      <c r="E41" s="508"/>
      <c r="F41" s="508"/>
      <c r="G41" s="508"/>
      <c r="H41" s="511" t="s">
        <v>207</v>
      </c>
      <c r="I41" s="491"/>
      <c r="J41" s="493">
        <f>SUM('kernobstsaft 20 (OHNE LA)'!G24)</f>
        <v>0</v>
      </c>
      <c r="K41" s="493"/>
      <c r="L41" s="493">
        <f>SUM('kernobstsaft 20 (OHNE LA)'!G25)</f>
        <v>0</v>
      </c>
      <c r="M41" s="493"/>
      <c r="N41" s="493">
        <f>SUM('kernobstsaft 20 (OHNE LA)'!G26)</f>
        <v>0</v>
      </c>
      <c r="O41" s="493"/>
      <c r="P41" s="493">
        <f>J41+L41+N41</f>
        <v>0</v>
      </c>
      <c r="Q41" s="493"/>
      <c r="R41" s="498"/>
      <c r="S41" s="498"/>
      <c r="T41" s="498"/>
      <c r="U41" s="498"/>
      <c r="V41" s="498"/>
    </row>
    <row r="42" spans="1:30" ht="11.25" customHeight="1" x14ac:dyDescent="0.2">
      <c r="B42" s="508"/>
      <c r="C42" s="508"/>
      <c r="D42" s="508"/>
      <c r="E42" s="508"/>
      <c r="F42" s="508"/>
      <c r="G42" s="508"/>
      <c r="H42" s="511"/>
      <c r="I42" s="491"/>
      <c r="J42" s="493"/>
      <c r="K42" s="493"/>
      <c r="L42" s="493"/>
      <c r="M42" s="493"/>
      <c r="N42" s="493"/>
      <c r="O42" s="493"/>
      <c r="P42" s="493"/>
      <c r="Q42" s="493"/>
      <c r="R42" s="498"/>
      <c r="S42" s="498"/>
      <c r="T42" s="498"/>
      <c r="U42" s="498"/>
      <c r="V42" s="498"/>
    </row>
    <row r="43" spans="1:30" ht="11.25" customHeight="1" x14ac:dyDescent="0.2">
      <c r="A43" s="508"/>
      <c r="B43" s="508"/>
      <c r="C43" s="508"/>
      <c r="D43" s="508"/>
      <c r="E43" s="508"/>
      <c r="F43" s="508"/>
      <c r="G43" s="508"/>
      <c r="H43" s="510"/>
      <c r="I43" s="491"/>
      <c r="J43" s="493"/>
      <c r="K43" s="493"/>
      <c r="L43" s="493"/>
      <c r="M43" s="493"/>
      <c r="N43" s="493"/>
      <c r="O43" s="493"/>
      <c r="P43" s="493"/>
      <c r="Q43" s="493"/>
      <c r="R43" s="498"/>
      <c r="S43" s="498"/>
      <c r="T43" s="498"/>
      <c r="U43" s="498"/>
      <c r="V43" s="498"/>
    </row>
    <row r="44" spans="1:30" ht="11.25" customHeight="1" x14ac:dyDescent="0.2">
      <c r="A44" s="536" t="s">
        <v>233</v>
      </c>
      <c r="B44" s="534"/>
      <c r="C44" s="534"/>
      <c r="D44" s="534"/>
      <c r="E44" s="534"/>
      <c r="F44" s="293"/>
      <c r="G44" s="293"/>
      <c r="H44" s="35" t="s">
        <v>205</v>
      </c>
      <c r="I44" s="505"/>
      <c r="J44" s="506" t="s">
        <v>15</v>
      </c>
      <c r="K44" s="507"/>
      <c r="L44" s="506" t="s">
        <v>16</v>
      </c>
      <c r="M44" s="507"/>
      <c r="N44" s="506" t="s">
        <v>204</v>
      </c>
      <c r="O44" s="507"/>
      <c r="P44" s="507" t="s">
        <v>21</v>
      </c>
      <c r="Q44" s="493"/>
      <c r="R44" s="498"/>
      <c r="S44" s="498"/>
      <c r="T44" s="498"/>
      <c r="U44" s="498"/>
      <c r="V44" s="498"/>
    </row>
    <row r="45" spans="1:30" ht="3" customHeight="1" x14ac:dyDescent="0.2">
      <c r="A45" s="535"/>
      <c r="B45" s="535"/>
      <c r="C45" s="535"/>
      <c r="D45" s="535"/>
      <c r="E45" s="535"/>
      <c r="F45" s="489"/>
      <c r="G45" s="489"/>
      <c r="H45" s="492"/>
      <c r="I45" s="491"/>
      <c r="J45" s="493"/>
      <c r="K45" s="493"/>
      <c r="L45" s="493"/>
      <c r="M45" s="493"/>
      <c r="N45" s="493"/>
      <c r="O45" s="493"/>
      <c r="P45" s="493"/>
      <c r="Q45" s="493"/>
      <c r="R45" s="498"/>
      <c r="S45" s="498"/>
      <c r="T45" s="498"/>
      <c r="U45" s="504"/>
      <c r="V45" s="504"/>
    </row>
    <row r="46" spans="1:30" ht="11.25" customHeight="1" x14ac:dyDescent="0.2">
      <c r="A46" s="489"/>
      <c r="B46" s="489"/>
      <c r="C46" s="489"/>
      <c r="D46" s="489"/>
      <c r="E46" s="489"/>
      <c r="F46" s="489"/>
      <c r="G46" s="489"/>
      <c r="H46" s="492"/>
      <c r="I46" s="491"/>
      <c r="J46" s="493"/>
      <c r="K46" s="493"/>
      <c r="L46" s="493"/>
      <c r="M46" s="493"/>
      <c r="N46" s="493"/>
      <c r="O46" s="493"/>
      <c r="P46" s="493"/>
      <c r="Q46" s="493"/>
      <c r="R46" s="498"/>
      <c r="S46" s="498"/>
      <c r="T46" s="498"/>
      <c r="U46" s="504"/>
      <c r="V46" s="504"/>
      <c r="X46" s="473"/>
      <c r="Y46" s="473"/>
      <c r="Z46" s="473"/>
      <c r="AA46" s="473"/>
      <c r="AB46" s="473"/>
      <c r="AC46" s="473"/>
      <c r="AD46" s="473"/>
    </row>
    <row r="47" spans="1:30" ht="11.25" customHeight="1" x14ac:dyDescent="0.2">
      <c r="B47" s="508"/>
      <c r="C47" s="508" t="s">
        <v>203</v>
      </c>
      <c r="D47" s="508"/>
      <c r="E47" s="508"/>
      <c r="F47" s="508"/>
      <c r="G47" s="508"/>
      <c r="H47" s="509" t="s">
        <v>208</v>
      </c>
      <c r="I47" s="491"/>
      <c r="J47" s="493">
        <f>SUM('kernobst 10 (NUR LA)'!F34:G34)</f>
        <v>0</v>
      </c>
      <c r="K47" s="493"/>
      <c r="L47" s="493">
        <f>SUM('kernobst 10 (NUR LA)'!J34)</f>
        <v>0</v>
      </c>
      <c r="M47" s="493"/>
      <c r="N47" s="493">
        <f>SUM('kernobst 10 (NUR LA)'!H34+'kernobst 10 (NUR LA)'!K34)</f>
        <v>0</v>
      </c>
      <c r="O47" s="499"/>
      <c r="P47" s="493">
        <f>J47+L47+N47</f>
        <v>0</v>
      </c>
      <c r="Q47" s="493"/>
      <c r="R47" s="498"/>
      <c r="S47" s="498"/>
      <c r="T47" s="498"/>
      <c r="U47" s="504"/>
      <c r="V47" s="504"/>
    </row>
    <row r="48" spans="1:30" ht="11.25" customHeight="1" x14ac:dyDescent="0.2">
      <c r="B48" s="508"/>
      <c r="C48" s="508"/>
      <c r="D48" s="508"/>
      <c r="E48" s="508"/>
      <c r="F48" s="508"/>
      <c r="G48" s="508"/>
      <c r="H48" s="510"/>
      <c r="I48" s="491"/>
      <c r="J48" s="493"/>
      <c r="K48" s="493"/>
      <c r="L48" s="493"/>
      <c r="M48" s="493"/>
      <c r="N48" s="493"/>
      <c r="O48" s="493"/>
      <c r="P48" s="493"/>
      <c r="Q48" s="493"/>
      <c r="R48" s="498"/>
      <c r="S48" s="498"/>
      <c r="T48" s="498"/>
      <c r="U48" s="504"/>
      <c r="V48" s="504"/>
    </row>
    <row r="49" spans="1:22" ht="11.25" customHeight="1" x14ac:dyDescent="0.2">
      <c r="B49" s="508"/>
      <c r="C49" s="508" t="s">
        <v>206</v>
      </c>
      <c r="D49" s="508"/>
      <c r="E49" s="508"/>
      <c r="F49" s="508"/>
      <c r="G49" s="508"/>
      <c r="H49" s="511" t="s">
        <v>207</v>
      </c>
      <c r="I49" s="491"/>
      <c r="J49" s="493">
        <f>SUM('kernobstsaft 20 (NUR LA)'!G24)</f>
        <v>0</v>
      </c>
      <c r="K49" s="493"/>
      <c r="L49" s="493">
        <f>SUM('kernobstsaft 20 (NUR LA)'!G25)</f>
        <v>0</v>
      </c>
      <c r="M49" s="493"/>
      <c r="N49" s="493">
        <f>SUM('kernobstsaft 20 (NUR LA)'!G26)</f>
        <v>0</v>
      </c>
      <c r="O49" s="493"/>
      <c r="P49" s="493">
        <f>J49+L49+N49</f>
        <v>0</v>
      </c>
      <c r="Q49" s="493"/>
      <c r="R49" s="498"/>
      <c r="S49" s="498"/>
      <c r="T49" s="498"/>
      <c r="U49" s="504"/>
      <c r="V49" s="504"/>
    </row>
    <row r="50" spans="1:22" ht="11.25" customHeight="1" x14ac:dyDescent="0.2">
      <c r="B50" s="508"/>
      <c r="C50" s="508"/>
      <c r="D50" s="508"/>
      <c r="E50" s="508"/>
      <c r="F50" s="508"/>
      <c r="G50" s="508"/>
      <c r="H50" s="511"/>
      <c r="I50" s="491"/>
      <c r="J50" s="493"/>
      <c r="K50" s="493"/>
      <c r="L50" s="493"/>
      <c r="M50" s="493"/>
      <c r="N50" s="493"/>
      <c r="O50" s="493"/>
      <c r="P50" s="493"/>
      <c r="Q50" s="493"/>
      <c r="R50" s="498"/>
      <c r="S50" s="498"/>
      <c r="T50" s="498"/>
      <c r="U50" s="504"/>
      <c r="V50" s="504"/>
    </row>
    <row r="51" spans="1:22" ht="11.25" customHeight="1" x14ac:dyDescent="0.2">
      <c r="B51" s="508"/>
      <c r="C51" s="508"/>
      <c r="D51" s="508"/>
      <c r="E51" s="508"/>
      <c r="F51" s="508"/>
      <c r="G51" s="508"/>
      <c r="H51" s="511"/>
      <c r="I51" s="491"/>
      <c r="J51" s="493"/>
      <c r="K51" s="493"/>
      <c r="L51" s="493"/>
      <c r="M51" s="493"/>
      <c r="N51" s="493"/>
      <c r="O51" s="493"/>
      <c r="P51" s="493"/>
      <c r="Q51" s="493"/>
      <c r="R51" s="498"/>
      <c r="S51" s="498"/>
      <c r="T51" s="498"/>
      <c r="U51" s="504"/>
      <c r="V51" s="504"/>
    </row>
    <row r="52" spans="1:22" ht="11.25" customHeight="1" x14ac:dyDescent="0.2">
      <c r="B52" s="508"/>
      <c r="C52" s="508"/>
      <c r="D52" s="508"/>
      <c r="E52" s="508"/>
      <c r="F52" s="508"/>
      <c r="G52" s="508"/>
      <c r="H52" s="511"/>
      <c r="I52" s="491"/>
      <c r="J52" s="493"/>
      <c r="K52" s="493"/>
      <c r="L52" s="493"/>
      <c r="M52" s="493"/>
      <c r="N52" s="493"/>
      <c r="O52" s="493"/>
      <c r="P52" s="493"/>
      <c r="Q52" s="493"/>
      <c r="R52" s="498"/>
      <c r="S52" s="498"/>
      <c r="T52" s="498"/>
      <c r="U52" s="504"/>
      <c r="V52" s="504"/>
    </row>
    <row r="53" spans="1:22" ht="11.25" customHeight="1" x14ac:dyDescent="0.2">
      <c r="A53" s="489"/>
      <c r="B53" s="489"/>
      <c r="C53" s="489"/>
      <c r="D53" s="489"/>
      <c r="E53" s="489"/>
      <c r="F53" s="489"/>
      <c r="G53" s="489"/>
      <c r="H53" s="492"/>
      <c r="I53" s="491"/>
      <c r="J53" s="493"/>
      <c r="K53" s="493"/>
      <c r="L53" s="493"/>
      <c r="M53" s="493"/>
      <c r="N53" s="493"/>
      <c r="O53" s="493"/>
      <c r="P53" s="493"/>
      <c r="Q53" s="493"/>
      <c r="R53" s="498"/>
      <c r="S53" s="498"/>
      <c r="T53" s="498"/>
      <c r="U53" s="504"/>
      <c r="V53" s="504"/>
    </row>
    <row r="54" spans="1:22" ht="59.45" customHeight="1" x14ac:dyDescent="0.2">
      <c r="A54" s="675" t="s">
        <v>257</v>
      </c>
      <c r="B54" s="675"/>
      <c r="C54" s="675"/>
      <c r="D54" s="675"/>
      <c r="E54" s="675"/>
      <c r="F54" s="675"/>
      <c r="G54" s="675"/>
      <c r="H54" s="675"/>
      <c r="I54" s="675"/>
      <c r="J54" s="675"/>
      <c r="K54" s="675"/>
      <c r="L54" s="675"/>
      <c r="M54" s="675"/>
      <c r="N54" s="675"/>
      <c r="O54" s="675"/>
      <c r="P54" s="675"/>
      <c r="Q54" s="496"/>
      <c r="R54" s="497"/>
      <c r="S54" s="497"/>
      <c r="T54" s="497"/>
      <c r="U54" s="497"/>
      <c r="V54" s="497"/>
    </row>
    <row r="55" spans="1:22" ht="11.25" customHeight="1" x14ac:dyDescent="0.2">
      <c r="A55" s="489"/>
      <c r="B55" s="489"/>
      <c r="C55" s="489"/>
      <c r="D55" s="489"/>
      <c r="E55" s="489"/>
      <c r="F55" s="484"/>
      <c r="G55" s="488"/>
      <c r="H55" s="492"/>
      <c r="I55" s="494"/>
      <c r="J55" s="494"/>
      <c r="K55" s="494"/>
      <c r="L55" s="494"/>
      <c r="M55" s="494"/>
      <c r="N55" s="494"/>
      <c r="O55" s="494"/>
      <c r="P55" s="494"/>
    </row>
    <row r="56" spans="1:22" ht="11.25" customHeight="1" x14ac:dyDescent="0.2">
      <c r="A56" s="489"/>
      <c r="B56" s="489"/>
      <c r="C56" s="489"/>
      <c r="D56" s="489"/>
      <c r="E56" s="489"/>
      <c r="F56" s="484"/>
      <c r="G56" s="488"/>
      <c r="H56" s="492"/>
      <c r="I56" s="494"/>
      <c r="J56" s="494"/>
      <c r="K56" s="494"/>
      <c r="L56" s="494"/>
      <c r="M56" s="494"/>
      <c r="N56" s="494"/>
      <c r="O56" s="494"/>
      <c r="P56" s="495"/>
    </row>
  </sheetData>
  <customSheetViews>
    <customSheetView guid="{E5F09CA3-2595-4EC3-A32D-F75E87B8A434}" zeroValues="0" fitToPage="1">
      <selection activeCell="I25" sqref="I25"/>
      <pageMargins left="0.47244094488188981" right="0.47244094488188981" top="0.23622047244094491" bottom="0.47244094488188981" header="0" footer="0.31496062992125984"/>
      <pageSetup paperSize="9" scale="96" orientation="portrait" r:id="rId1"/>
      <headerFooter alignWithMargins="0">
        <oddFooter>&amp;C&amp;7Bestätigung &amp;R&amp;7&amp;P von &amp;N</oddFooter>
      </headerFooter>
    </customSheetView>
    <customSheetView guid="{D8E0EBF0-41F9-4B34-B3A3-37F4D54137CB}" zeroValues="0" fitToPage="1">
      <selection activeCell="I25" sqref="I25"/>
      <pageMargins left="0.47244094488188981" right="0.47244094488188981" top="0.23622047244094491" bottom="0.47244094488188981" header="0" footer="0.31496062992125984"/>
      <pageSetup paperSize="9" scale="96" orientation="portrait" r:id="rId2"/>
      <headerFooter alignWithMargins="0">
        <oddFooter>&amp;C&amp;7Bestätigung &amp;R&amp;7&amp;P von &amp;N</oddFooter>
      </headerFooter>
    </customSheetView>
  </customSheetViews>
  <mergeCells count="7">
    <mergeCell ref="A54:P54"/>
    <mergeCell ref="A10:H10"/>
    <mergeCell ref="A5:H5"/>
    <mergeCell ref="A6:H6"/>
    <mergeCell ref="A7:H7"/>
    <mergeCell ref="A8:H8"/>
    <mergeCell ref="A9:H9"/>
  </mergeCells>
  <phoneticPr fontId="1" type="noConversion"/>
  <pageMargins left="0.47244094488188981" right="0.47244094488188981" top="0.23622047244094491" bottom="0.47244094488188981" header="0" footer="0.31496062992125984"/>
  <pageSetup paperSize="9" scale="99" orientation="portrait" r:id="rId3"/>
  <headerFooter alignWithMargins="0">
    <oddFooter>&amp;C&amp;7Bestätigung &amp;R&amp;7&amp;P von &amp;N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8CAF8-A57E-47A5-87BE-53196B3BC311}">
  <sheetPr>
    <tabColor theme="8" tint="0.39997558519241921"/>
  </sheetPr>
  <dimension ref="A1:W58"/>
  <sheetViews>
    <sheetView showGridLines="0" view="pageBreakPreview" zoomScaleNormal="115" zoomScaleSheetLayoutView="100" workbookViewId="0">
      <selection activeCell="G14" sqref="G14"/>
    </sheetView>
  </sheetViews>
  <sheetFormatPr baseColWidth="10" defaultColWidth="11.42578125" defaultRowHeight="11.25" customHeight="1" x14ac:dyDescent="0.2"/>
  <cols>
    <col min="1" max="1" width="2.7109375" style="1" customWidth="1"/>
    <col min="2" max="2" width="8.7109375" style="1" customWidth="1"/>
    <col min="3" max="3" width="3.7109375" style="1" customWidth="1"/>
    <col min="4" max="4" width="11.7109375" style="1" customWidth="1"/>
    <col min="5" max="5" width="8.140625" style="1" customWidth="1"/>
    <col min="6" max="6" width="3.7109375" style="8" customWidth="1"/>
    <col min="7" max="8" width="8.7109375" style="1" customWidth="1"/>
    <col min="9" max="20" width="7.140625" style="1" customWidth="1"/>
    <col min="21" max="24" width="9.42578125" style="1" customWidth="1"/>
    <col min="25" max="16384" width="11.42578125" style="1"/>
  </cols>
  <sheetData>
    <row r="1" spans="1:20" customFormat="1" ht="12.75" x14ac:dyDescent="0.2"/>
    <row r="2" spans="1:20" customFormat="1" ht="12.75" x14ac:dyDescent="0.2"/>
    <row r="3" spans="1:20" customFormat="1" ht="12.75" x14ac:dyDescent="0.2"/>
    <row r="4" spans="1:20" customFormat="1" ht="12.75" x14ac:dyDescent="0.2"/>
    <row r="5" spans="1:20" ht="11.25" customHeight="1" x14ac:dyDescent="0.2">
      <c r="A5" s="515" t="s">
        <v>219</v>
      </c>
      <c r="E5" s="5"/>
      <c r="F5" s="4"/>
      <c r="G5" s="5"/>
      <c r="H5" s="6"/>
      <c r="I5" s="5"/>
      <c r="J5" s="6"/>
      <c r="K5" s="6"/>
      <c r="L5" s="5"/>
      <c r="M5" s="39"/>
      <c r="N5" s="5"/>
      <c r="O5" s="5"/>
      <c r="P5" s="5"/>
      <c r="Q5" s="5"/>
    </row>
    <row r="6" spans="1:20" ht="3" customHeight="1" x14ac:dyDescent="0.2">
      <c r="E6" s="5"/>
      <c r="F6" s="4"/>
      <c r="G6" s="5"/>
      <c r="H6" s="6"/>
      <c r="I6" s="5"/>
      <c r="J6" s="6"/>
      <c r="K6" s="6"/>
      <c r="L6" s="5"/>
      <c r="M6" s="39"/>
      <c r="N6" s="5"/>
      <c r="O6" s="5"/>
      <c r="P6" s="5"/>
      <c r="Q6" s="5"/>
    </row>
    <row r="7" spans="1:20" ht="11.1" customHeight="1" x14ac:dyDescent="0.2">
      <c r="E7" s="5"/>
      <c r="F7" s="4"/>
      <c r="G7" s="5"/>
      <c r="H7" s="6"/>
      <c r="I7" s="5"/>
      <c r="J7" s="6"/>
      <c r="K7" s="6"/>
      <c r="L7" s="5"/>
      <c r="M7" s="39"/>
      <c r="N7" s="5"/>
      <c r="O7" s="5"/>
      <c r="P7" s="5"/>
      <c r="Q7" s="5"/>
    </row>
    <row r="8" spans="1:20" ht="11.1" customHeight="1" x14ac:dyDescent="0.2">
      <c r="E8" s="5"/>
      <c r="F8" s="4"/>
      <c r="G8" s="5"/>
      <c r="H8" s="6"/>
      <c r="I8" s="5"/>
      <c r="J8" s="6"/>
      <c r="K8" s="6"/>
      <c r="L8" s="5"/>
      <c r="M8" s="39"/>
      <c r="N8" s="5"/>
      <c r="O8" s="5"/>
      <c r="P8" s="5"/>
      <c r="Q8" s="5"/>
    </row>
    <row r="9" spans="1:20" ht="12.75" customHeight="1" x14ac:dyDescent="0.25">
      <c r="A9" s="568"/>
      <c r="B9" s="569"/>
      <c r="C9" s="569"/>
      <c r="D9" s="569"/>
      <c r="E9" s="570"/>
      <c r="F9" s="4"/>
      <c r="G9" s="7" t="s">
        <v>229</v>
      </c>
      <c r="H9" s="6"/>
      <c r="I9" s="5"/>
      <c r="J9" s="6"/>
      <c r="K9" s="6"/>
      <c r="L9" s="5"/>
      <c r="M9" s="39"/>
      <c r="N9" s="5"/>
      <c r="O9" s="5"/>
      <c r="P9" s="5"/>
      <c r="Q9" s="5"/>
    </row>
    <row r="10" spans="1:20" ht="11.25" customHeight="1" x14ac:dyDescent="0.2">
      <c r="A10" s="571"/>
      <c r="B10" s="572"/>
      <c r="C10" s="572"/>
      <c r="D10" s="572"/>
      <c r="E10" s="573"/>
      <c r="F10" s="4"/>
      <c r="H10" s="6"/>
      <c r="I10" s="5"/>
      <c r="J10" s="6"/>
      <c r="K10" s="6"/>
      <c r="L10" s="5"/>
      <c r="M10" s="39"/>
      <c r="N10" s="5"/>
      <c r="O10" s="5"/>
      <c r="P10" s="5"/>
      <c r="Q10" s="5"/>
    </row>
    <row r="11" spans="1:20" ht="11.25" customHeight="1" x14ac:dyDescent="0.2">
      <c r="A11" s="571"/>
      <c r="B11" s="572"/>
      <c r="C11" s="572"/>
      <c r="D11" s="572"/>
      <c r="E11" s="573"/>
      <c r="G11" s="9" t="s">
        <v>0</v>
      </c>
    </row>
    <row r="12" spans="1:20" ht="11.25" customHeight="1" x14ac:dyDescent="0.2">
      <c r="A12" s="571"/>
      <c r="B12" s="572"/>
      <c r="C12" s="572"/>
      <c r="D12" s="572"/>
      <c r="E12" s="573"/>
      <c r="F12" s="1"/>
      <c r="G12" s="526" t="s">
        <v>234</v>
      </c>
    </row>
    <row r="13" spans="1:20" ht="11.25" customHeight="1" x14ac:dyDescent="0.2">
      <c r="A13" s="571"/>
      <c r="B13" s="572"/>
      <c r="C13" s="572"/>
      <c r="D13" s="572"/>
      <c r="E13" s="573"/>
      <c r="G13" s="10"/>
    </row>
    <row r="14" spans="1:20" ht="11.25" customHeight="1" x14ac:dyDescent="0.2">
      <c r="A14" s="565" t="s">
        <v>106</v>
      </c>
      <c r="B14" s="566"/>
      <c r="C14" s="566"/>
      <c r="D14" s="566"/>
      <c r="E14" s="567"/>
      <c r="G14" s="542">
        <v>2024</v>
      </c>
      <c r="H14" s="10"/>
    </row>
    <row r="15" spans="1:20" ht="3" customHeight="1" x14ac:dyDescent="0.2">
      <c r="A15" s="583"/>
      <c r="B15" s="584"/>
      <c r="C15" s="584"/>
      <c r="D15" s="584"/>
      <c r="E15" s="584"/>
      <c r="I15" s="1">
        <v>2021</v>
      </c>
    </row>
    <row r="16" spans="1:20" ht="11.25" customHeight="1" x14ac:dyDescent="0.2">
      <c r="A16" s="126" t="s">
        <v>1</v>
      </c>
      <c r="B16" s="128"/>
      <c r="C16" s="129"/>
      <c r="D16" s="187"/>
      <c r="E16" s="59"/>
      <c r="F16" s="132"/>
      <c r="G16" s="133" t="s">
        <v>21</v>
      </c>
      <c r="H16" s="134" t="s">
        <v>41</v>
      </c>
      <c r="I16" s="134"/>
      <c r="J16" s="134"/>
      <c r="K16" s="134"/>
      <c r="L16" s="134"/>
      <c r="M16" s="135"/>
      <c r="N16" s="136" t="s">
        <v>42</v>
      </c>
      <c r="O16" s="137"/>
      <c r="P16" s="137"/>
      <c r="Q16" s="137"/>
      <c r="R16" s="137"/>
      <c r="S16" s="137"/>
      <c r="T16" s="138"/>
    </row>
    <row r="17" spans="1:21" ht="11.25" customHeight="1" x14ac:dyDescent="0.2">
      <c r="A17" s="40"/>
      <c r="B17" s="32"/>
      <c r="C17" s="11"/>
      <c r="D17" s="188"/>
      <c r="E17" s="60"/>
      <c r="F17" s="14"/>
      <c r="G17" s="142"/>
      <c r="H17" s="143" t="s">
        <v>43</v>
      </c>
      <c r="I17" s="144"/>
      <c r="J17" s="145"/>
      <c r="K17" s="146" t="s">
        <v>44</v>
      </c>
      <c r="L17" s="146" t="s">
        <v>45</v>
      </c>
      <c r="M17" s="147" t="s">
        <v>46</v>
      </c>
      <c r="N17" s="148" t="s">
        <v>47</v>
      </c>
      <c r="O17" s="149"/>
      <c r="P17" s="149"/>
      <c r="Q17" s="150"/>
      <c r="R17" s="44" t="s">
        <v>46</v>
      </c>
      <c r="S17" s="43" t="s">
        <v>48</v>
      </c>
      <c r="T17" s="44" t="s">
        <v>49</v>
      </c>
    </row>
    <row r="18" spans="1:21" ht="11.25" customHeight="1" x14ac:dyDescent="0.2">
      <c r="A18" s="40"/>
      <c r="B18" s="32"/>
      <c r="C18" s="11"/>
      <c r="D18" s="188"/>
      <c r="E18" s="60"/>
      <c r="F18" s="14"/>
      <c r="G18" s="142"/>
      <c r="H18" s="146" t="s">
        <v>50</v>
      </c>
      <c r="I18" s="143" t="s">
        <v>51</v>
      </c>
      <c r="J18" s="145"/>
      <c r="K18" s="142"/>
      <c r="L18" s="142" t="s">
        <v>52</v>
      </c>
      <c r="M18" s="147" t="s">
        <v>53</v>
      </c>
      <c r="N18" s="151" t="s">
        <v>54</v>
      </c>
      <c r="O18" s="152" t="s">
        <v>55</v>
      </c>
      <c r="P18" s="149"/>
      <c r="Q18" s="150"/>
      <c r="R18" s="44" t="s">
        <v>53</v>
      </c>
      <c r="S18" s="153" t="s">
        <v>56</v>
      </c>
      <c r="T18" s="44" t="s">
        <v>57</v>
      </c>
    </row>
    <row r="19" spans="1:21" ht="11.25" customHeight="1" x14ac:dyDescent="0.2">
      <c r="A19" s="121"/>
      <c r="B19" s="11"/>
      <c r="C19" s="11"/>
      <c r="D19" s="41"/>
      <c r="E19" s="60"/>
      <c r="F19" s="14"/>
      <c r="G19" s="154"/>
      <c r="H19" s="154"/>
      <c r="I19" s="155" t="s">
        <v>58</v>
      </c>
      <c r="J19" s="156" t="s">
        <v>59</v>
      </c>
      <c r="K19" s="154" t="s">
        <v>60</v>
      </c>
      <c r="L19" s="154" t="s">
        <v>60</v>
      </c>
      <c r="M19" s="156" t="s">
        <v>60</v>
      </c>
      <c r="N19" s="157" t="s">
        <v>61</v>
      </c>
      <c r="O19" s="158" t="s">
        <v>62</v>
      </c>
      <c r="P19" s="158" t="s">
        <v>63</v>
      </c>
      <c r="Q19" s="159" t="s">
        <v>64</v>
      </c>
      <c r="R19" s="154" t="s">
        <v>60</v>
      </c>
      <c r="S19" s="160" t="s">
        <v>65</v>
      </c>
      <c r="T19" s="161" t="s">
        <v>66</v>
      </c>
    </row>
    <row r="20" spans="1:21" ht="11.25" customHeight="1" x14ac:dyDescent="0.2">
      <c r="A20" s="162"/>
      <c r="B20" s="163"/>
      <c r="C20" s="163"/>
      <c r="D20" s="189"/>
      <c r="E20" s="190"/>
      <c r="F20" s="166"/>
      <c r="G20" s="167" t="s">
        <v>67</v>
      </c>
      <c r="H20" s="167"/>
      <c r="I20" s="167"/>
      <c r="J20" s="167"/>
      <c r="K20" s="167"/>
      <c r="L20" s="167"/>
      <c r="M20" s="168"/>
      <c r="N20" s="168"/>
      <c r="O20" s="159"/>
      <c r="P20" s="159"/>
      <c r="Q20" s="159"/>
      <c r="R20" s="161"/>
      <c r="S20" s="191"/>
      <c r="T20" s="161"/>
    </row>
    <row r="21" spans="1:21" ht="11.25" customHeight="1" x14ac:dyDescent="0.2">
      <c r="A21" s="545" t="s">
        <v>183</v>
      </c>
      <c r="B21" s="11"/>
      <c r="C21" s="11"/>
      <c r="D21" s="41"/>
      <c r="E21" s="401"/>
      <c r="F21" s="401"/>
      <c r="G21" s="101">
        <v>1</v>
      </c>
      <c r="H21" s="101">
        <v>2</v>
      </c>
      <c r="I21" s="101">
        <v>3</v>
      </c>
      <c r="J21" s="101">
        <v>4</v>
      </c>
      <c r="K21" s="101">
        <v>5</v>
      </c>
      <c r="L21" s="101">
        <v>6</v>
      </c>
      <c r="M21" s="101">
        <v>7</v>
      </c>
      <c r="N21" s="42">
        <v>8</v>
      </c>
      <c r="O21" s="42">
        <v>9</v>
      </c>
      <c r="P21" s="42">
        <v>10</v>
      </c>
      <c r="Q21" s="42">
        <v>11</v>
      </c>
      <c r="R21" s="42">
        <v>12</v>
      </c>
      <c r="S21" s="42">
        <v>13</v>
      </c>
      <c r="T21" s="42">
        <v>14</v>
      </c>
    </row>
    <row r="22" spans="1:21" ht="3" customHeight="1" x14ac:dyDescent="0.2">
      <c r="A22" s="546"/>
      <c r="B22" s="121"/>
      <c r="C22" s="11"/>
      <c r="D22" s="11"/>
      <c r="E22" s="11"/>
      <c r="F22" s="200"/>
      <c r="G22" s="122"/>
      <c r="H22" s="108"/>
      <c r="I22" s="108"/>
      <c r="J22" s="108"/>
      <c r="K22" s="108"/>
      <c r="L22" s="108"/>
      <c r="M22" s="49"/>
      <c r="N22" s="169"/>
      <c r="O22" s="50"/>
      <c r="P22" s="50"/>
      <c r="Q22" s="50"/>
      <c r="R22" s="50"/>
      <c r="S22" s="51"/>
      <c r="T22" s="50"/>
    </row>
    <row r="23" spans="1:21" ht="11.25" customHeight="1" x14ac:dyDescent="0.2">
      <c r="A23" s="546"/>
      <c r="B23" s="574" t="s">
        <v>4</v>
      </c>
      <c r="C23" s="575"/>
      <c r="D23" s="575"/>
      <c r="E23" s="576"/>
      <c r="F23" s="14">
        <v>200</v>
      </c>
      <c r="G23" s="201">
        <f>SUM(H23:T23)</f>
        <v>0</v>
      </c>
      <c r="H23" s="192"/>
      <c r="I23" s="192"/>
      <c r="J23" s="192">
        <v>0</v>
      </c>
      <c r="K23" s="192"/>
      <c r="L23" s="192"/>
      <c r="M23" s="192"/>
      <c r="N23" s="192"/>
      <c r="O23" s="192">
        <v>0</v>
      </c>
      <c r="P23" s="192">
        <v>0</v>
      </c>
      <c r="Q23" s="192">
        <v>0</v>
      </c>
      <c r="R23" s="192"/>
      <c r="S23" s="192"/>
      <c r="T23" s="192"/>
    </row>
    <row r="24" spans="1:21" ht="11.25" customHeight="1" x14ac:dyDescent="0.2">
      <c r="A24" s="546"/>
      <c r="B24" s="11" t="s">
        <v>5</v>
      </c>
      <c r="C24" s="575" t="s">
        <v>68</v>
      </c>
      <c r="D24" s="575"/>
      <c r="E24" s="576"/>
      <c r="F24" s="111">
        <v>202</v>
      </c>
      <c r="G24" s="192"/>
      <c r="H24" s="193"/>
      <c r="I24" s="193"/>
      <c r="J24" s="193"/>
      <c r="K24" s="193"/>
      <c r="L24" s="193"/>
      <c r="M24" s="193"/>
      <c r="N24" s="193"/>
      <c r="O24" s="193"/>
      <c r="P24" s="193"/>
      <c r="Q24" s="193"/>
      <c r="R24" s="193"/>
      <c r="S24" s="192"/>
      <c r="T24" s="192"/>
    </row>
    <row r="25" spans="1:21" ht="11.25" customHeight="1" x14ac:dyDescent="0.2">
      <c r="A25" s="546"/>
      <c r="B25" s="11"/>
      <c r="C25" s="575" t="s">
        <v>69</v>
      </c>
      <c r="D25" s="575"/>
      <c r="E25" s="576"/>
      <c r="F25" s="111">
        <v>203</v>
      </c>
      <c r="G25" s="192"/>
      <c r="H25" s="193" t="s">
        <v>70</v>
      </c>
      <c r="I25" s="193" t="s">
        <v>70</v>
      </c>
      <c r="J25" s="193" t="s">
        <v>70</v>
      </c>
      <c r="K25" s="193" t="s">
        <v>70</v>
      </c>
      <c r="L25" s="193" t="s">
        <v>70</v>
      </c>
      <c r="M25" s="193" t="s">
        <v>70</v>
      </c>
      <c r="N25" s="193" t="s">
        <v>70</v>
      </c>
      <c r="O25" s="193"/>
      <c r="P25" s="193"/>
      <c r="Q25" s="193"/>
      <c r="R25" s="193"/>
      <c r="S25" s="192"/>
      <c r="T25" s="192"/>
    </row>
    <row r="26" spans="1:21" ht="11.25" customHeight="1" x14ac:dyDescent="0.2">
      <c r="A26" s="546"/>
      <c r="B26" s="11"/>
      <c r="C26" s="575" t="s">
        <v>71</v>
      </c>
      <c r="D26" s="575"/>
      <c r="E26" s="576"/>
      <c r="F26" s="111">
        <v>204</v>
      </c>
      <c r="G26" s="192"/>
      <c r="H26" s="193" t="s">
        <v>70</v>
      </c>
      <c r="I26" s="193" t="s">
        <v>70</v>
      </c>
      <c r="J26" s="193" t="s">
        <v>70</v>
      </c>
      <c r="K26" s="193" t="s">
        <v>70</v>
      </c>
      <c r="L26" s="193" t="s">
        <v>70</v>
      </c>
      <c r="M26" s="193" t="s">
        <v>70</v>
      </c>
      <c r="N26" s="193" t="s">
        <v>70</v>
      </c>
      <c r="O26" s="193"/>
      <c r="P26" s="193"/>
      <c r="Q26" s="193"/>
      <c r="R26" s="193"/>
      <c r="S26" s="192"/>
      <c r="T26" s="192"/>
    </row>
    <row r="27" spans="1:21" ht="11.25" customHeight="1" x14ac:dyDescent="0.2">
      <c r="A27" s="546"/>
      <c r="B27" s="11"/>
      <c r="C27" s="11" t="s">
        <v>138</v>
      </c>
      <c r="D27" s="184"/>
      <c r="E27" s="185"/>
      <c r="F27" s="430" t="s">
        <v>72</v>
      </c>
      <c r="G27" s="192">
        <v>0</v>
      </c>
      <c r="H27" s="193"/>
      <c r="I27" s="193"/>
      <c r="J27" s="193"/>
      <c r="K27" s="193"/>
      <c r="L27" s="193"/>
      <c r="M27" s="193"/>
      <c r="N27" s="193"/>
      <c r="O27" s="193"/>
      <c r="P27" s="193"/>
      <c r="Q27" s="193"/>
      <c r="R27" s="193"/>
      <c r="S27" s="192"/>
      <c r="T27" s="192"/>
    </row>
    <row r="28" spans="1:21" ht="11.25" customHeight="1" x14ac:dyDescent="0.2">
      <c r="A28" s="546"/>
      <c r="B28" s="11"/>
      <c r="C28" s="575" t="s">
        <v>73</v>
      </c>
      <c r="D28" s="575"/>
      <c r="E28" s="576"/>
      <c r="F28" s="111">
        <v>207</v>
      </c>
      <c r="G28" s="192">
        <v>0</v>
      </c>
      <c r="H28" s="193"/>
      <c r="I28" s="193"/>
      <c r="J28" s="193"/>
      <c r="K28" s="193"/>
      <c r="L28" s="193"/>
      <c r="M28" s="193"/>
      <c r="N28" s="193"/>
      <c r="O28" s="193"/>
      <c r="P28" s="193"/>
      <c r="Q28" s="193"/>
      <c r="R28" s="193"/>
      <c r="S28" s="192"/>
      <c r="T28" s="192"/>
    </row>
    <row r="29" spans="1:21" s="529" customFormat="1" ht="11.25" customHeight="1" x14ac:dyDescent="0.2">
      <c r="A29" s="546"/>
      <c r="B29" s="595"/>
      <c r="C29" s="596"/>
      <c r="D29" s="597"/>
      <c r="E29" s="598"/>
      <c r="F29" s="528"/>
      <c r="G29" s="531"/>
      <c r="H29" s="531"/>
      <c r="I29" s="531"/>
      <c r="J29" s="531"/>
      <c r="K29" s="531"/>
      <c r="L29" s="531"/>
      <c r="M29" s="531"/>
      <c r="N29" s="531"/>
      <c r="O29" s="531"/>
      <c r="P29" s="531"/>
      <c r="Q29" s="531"/>
      <c r="R29" s="531"/>
      <c r="S29" s="531"/>
      <c r="T29" s="531"/>
    </row>
    <row r="30" spans="1:21" ht="3" customHeight="1" x14ac:dyDescent="0.2">
      <c r="A30" s="546"/>
      <c r="B30" s="574"/>
      <c r="C30" s="575"/>
      <c r="D30" s="575"/>
      <c r="E30" s="576"/>
      <c r="F30" s="111"/>
      <c r="G30" s="58"/>
      <c r="H30" s="179"/>
      <c r="I30" s="179"/>
      <c r="J30" s="180"/>
      <c r="K30" s="179"/>
      <c r="L30" s="179"/>
      <c r="M30" s="180"/>
      <c r="N30" s="174"/>
      <c r="O30" s="17"/>
      <c r="P30" s="17"/>
      <c r="Q30" s="17"/>
      <c r="R30" s="17"/>
      <c r="S30" s="48"/>
      <c r="T30" s="17"/>
    </row>
    <row r="31" spans="1:21" ht="3" customHeight="1" x14ac:dyDescent="0.2">
      <c r="A31" s="546"/>
      <c r="B31" s="577"/>
      <c r="C31" s="578"/>
      <c r="D31" s="578"/>
      <c r="E31" s="579"/>
      <c r="F31" s="111"/>
      <c r="G31" s="49"/>
      <c r="H31" s="179"/>
      <c r="I31" s="194"/>
      <c r="J31" s="179"/>
      <c r="K31" s="179"/>
      <c r="L31" s="179"/>
      <c r="M31" s="179"/>
      <c r="N31" s="195"/>
      <c r="O31" s="50"/>
      <c r="P31" s="50"/>
      <c r="Q31" s="50"/>
      <c r="R31" s="50"/>
      <c r="S31" s="51"/>
      <c r="T31" s="50"/>
    </row>
    <row r="32" spans="1:21" ht="11.25" customHeight="1" x14ac:dyDescent="0.2">
      <c r="A32" s="546"/>
      <c r="B32" s="31" t="s">
        <v>35</v>
      </c>
      <c r="C32" s="563" t="s">
        <v>225</v>
      </c>
      <c r="D32" s="563"/>
      <c r="E32" s="564"/>
      <c r="F32" s="111">
        <v>209</v>
      </c>
      <c r="G32" s="201">
        <f>SUM(G23:G28)</f>
        <v>0</v>
      </c>
      <c r="H32" s="193" t="s">
        <v>70</v>
      </c>
      <c r="I32" s="193" t="s">
        <v>70</v>
      </c>
      <c r="J32" s="193" t="s">
        <v>70</v>
      </c>
      <c r="K32" s="193" t="s">
        <v>70</v>
      </c>
      <c r="L32" s="193" t="s">
        <v>70</v>
      </c>
      <c r="M32" s="193" t="s">
        <v>70</v>
      </c>
      <c r="N32" s="193" t="s">
        <v>70</v>
      </c>
      <c r="O32" s="193"/>
      <c r="P32" s="193"/>
      <c r="Q32" s="193"/>
      <c r="R32" s="193"/>
      <c r="S32" s="193"/>
      <c r="T32" s="193"/>
      <c r="U32" s="515"/>
    </row>
    <row r="33" spans="1:23" ht="3" customHeight="1" x14ac:dyDescent="0.2">
      <c r="A33" s="547"/>
      <c r="B33" s="580"/>
      <c r="C33" s="581"/>
      <c r="D33" s="581"/>
      <c r="E33" s="582"/>
      <c r="F33" s="203"/>
      <c r="G33" s="55"/>
      <c r="H33" s="196"/>
      <c r="I33" s="197"/>
      <c r="J33" s="196"/>
      <c r="K33" s="197"/>
      <c r="L33" s="197"/>
      <c r="M33" s="197"/>
      <c r="N33" s="198"/>
      <c r="O33" s="29"/>
      <c r="P33" s="29"/>
      <c r="Q33" s="29"/>
      <c r="R33" s="29"/>
      <c r="S33" s="52"/>
      <c r="T33" s="29"/>
      <c r="U33" s="515"/>
    </row>
    <row r="34" spans="1:23" ht="3" customHeight="1" x14ac:dyDescent="0.2">
      <c r="A34" s="545" t="s">
        <v>184</v>
      </c>
      <c r="B34" s="587"/>
      <c r="C34" s="588"/>
      <c r="D34" s="588"/>
      <c r="E34" s="589"/>
      <c r="F34" s="111"/>
      <c r="G34" s="53"/>
      <c r="H34" s="530"/>
      <c r="I34" s="530"/>
      <c r="J34" s="530"/>
      <c r="K34" s="530"/>
      <c r="L34" s="530"/>
      <c r="M34" s="530"/>
      <c r="N34" s="530"/>
      <c r="O34" s="530"/>
      <c r="P34" s="530"/>
      <c r="Q34" s="530"/>
      <c r="R34" s="530"/>
      <c r="S34" s="51"/>
      <c r="T34" s="50"/>
      <c r="U34" s="515"/>
    </row>
    <row r="35" spans="1:23" ht="11.25" customHeight="1" x14ac:dyDescent="0.2">
      <c r="A35" s="546"/>
      <c r="B35" s="562" t="s">
        <v>7</v>
      </c>
      <c r="C35" s="563"/>
      <c r="D35" s="563"/>
      <c r="E35" s="564"/>
      <c r="F35" s="112">
        <v>210</v>
      </c>
      <c r="G35" s="532"/>
      <c r="H35" s="532"/>
      <c r="I35" s="532"/>
      <c r="J35" s="532"/>
      <c r="K35" s="532"/>
      <c r="L35" s="532"/>
      <c r="M35" s="532"/>
      <c r="N35" s="532"/>
      <c r="O35" s="532"/>
      <c r="P35" s="532"/>
      <c r="Q35" s="532"/>
      <c r="R35" s="532"/>
      <c r="S35" s="533"/>
      <c r="T35" s="533"/>
      <c r="U35" s="515"/>
    </row>
    <row r="36" spans="1:23" ht="11.25" customHeight="1" x14ac:dyDescent="0.2">
      <c r="A36" s="546"/>
      <c r="B36" s="31" t="s">
        <v>75</v>
      </c>
      <c r="C36" s="593" t="s">
        <v>236</v>
      </c>
      <c r="D36" s="563"/>
      <c r="E36" s="564"/>
      <c r="F36" s="112">
        <v>222</v>
      </c>
      <c r="G36" s="538">
        <f>SUM(H36:T36)</f>
        <v>0</v>
      </c>
      <c r="H36" s="538">
        <f>SUM('kernobstsaft 22.1as_os(NUR LA)'!J52)</f>
        <v>0</v>
      </c>
      <c r="I36" s="532">
        <f>SUM('kernobstsaft 22.1as_os(NUR LA)'!K52)</f>
        <v>0</v>
      </c>
      <c r="J36" s="532">
        <f>SUM('kernobstsaft 22.1as_os(NUR LA)'!L52)</f>
        <v>0</v>
      </c>
      <c r="K36" s="532">
        <f>SUM('kernobstsaft 22.1as_os(NUR LA)'!M52)</f>
        <v>0</v>
      </c>
      <c r="L36" s="532">
        <f>SUM('kernobstsaft 22.1as_os(NUR LA)'!N52)</f>
        <v>0</v>
      </c>
      <c r="M36" s="532">
        <f>SUM('kernobstsaft 22.1as_os(NUR LA)'!O52)</f>
        <v>0</v>
      </c>
      <c r="N36" s="532">
        <f>SUM('kernobstsaft 22.1as_os(NUR LA)'!P52)</f>
        <v>0</v>
      </c>
      <c r="O36" s="532">
        <f>SUM('kernobstsaft 22.1as_os(NUR LA)'!Q52)</f>
        <v>0</v>
      </c>
      <c r="P36" s="532">
        <f>SUM('kernobstsaft 22.1as_os(NUR LA)'!R52)</f>
        <v>0</v>
      </c>
      <c r="Q36" s="532">
        <f>SUM('kernobstsaft 22.1as_os(NUR LA)'!S52)</f>
        <v>0</v>
      </c>
      <c r="R36" s="532">
        <f>SUM('kernobstsaft 22.1as_os(NUR LA)'!T52)</f>
        <v>0</v>
      </c>
      <c r="S36" s="532">
        <f>SUM('kernobstsaft 22.1as_os(NUR LA)'!U52)</f>
        <v>0</v>
      </c>
      <c r="T36" s="532">
        <f>SUM('kernobstsaft 22.1as_os(NUR LA)'!V52)</f>
        <v>0</v>
      </c>
      <c r="U36" s="515"/>
    </row>
    <row r="37" spans="1:23" ht="11.25" customHeight="1" x14ac:dyDescent="0.2">
      <c r="A37" s="546"/>
      <c r="B37" s="31"/>
      <c r="C37" s="593" t="s">
        <v>237</v>
      </c>
      <c r="D37" s="593"/>
      <c r="E37" s="594"/>
      <c r="F37" s="111">
        <v>223</v>
      </c>
      <c r="G37" s="538">
        <f>SUM(H37:T37)</f>
        <v>0</v>
      </c>
      <c r="H37" s="538">
        <f>SUM('kernobstsaft 22.2 bs (NUR LA)'!J52)</f>
        <v>0</v>
      </c>
      <c r="I37" s="532">
        <f>SUM('kernobstsaft 22.2 bs (NUR LA)'!K52)</f>
        <v>0</v>
      </c>
      <c r="J37" s="532">
        <f>SUM('kernobstsaft 22.2 bs (NUR LA)'!L52)</f>
        <v>0</v>
      </c>
      <c r="K37" s="532">
        <f>SUM('kernobstsaft 22.2 bs (NUR LA)'!M52)</f>
        <v>0</v>
      </c>
      <c r="L37" s="532">
        <f>SUM('kernobstsaft 22.2 bs (NUR LA)'!N52)</f>
        <v>0</v>
      </c>
      <c r="M37" s="532">
        <f>SUM('kernobstsaft 22.2 bs (NUR LA)'!O52)</f>
        <v>0</v>
      </c>
      <c r="N37" s="532">
        <f>SUM('kernobstsaft 22.2 bs (NUR LA)'!P52)</f>
        <v>0</v>
      </c>
      <c r="O37" s="532">
        <f>SUM('kernobstsaft 22.2 bs (NUR LA)'!Q52)</f>
        <v>0</v>
      </c>
      <c r="P37" s="532">
        <f>SUM('kernobstsaft 22.2 bs (NUR LA)'!R52)</f>
        <v>0</v>
      </c>
      <c r="Q37" s="532">
        <f>SUM('kernobstsaft 22.2 bs (NUR LA)'!S52)</f>
        <v>0</v>
      </c>
      <c r="R37" s="532">
        <f>SUM('kernobstsaft 22.2 bs (NUR LA)'!T52)</f>
        <v>0</v>
      </c>
      <c r="S37" s="532">
        <f>SUM('kernobstsaft 22.2 bs (NUR LA)'!U52)</f>
        <v>0</v>
      </c>
      <c r="T37" s="532">
        <f>SUM('kernobstsaft 22.2 bs (NUR LA)'!V52)</f>
        <v>0</v>
      </c>
      <c r="U37" s="515"/>
    </row>
    <row r="38" spans="1:23" ht="11.25" customHeight="1" x14ac:dyDescent="0.2">
      <c r="A38" s="546"/>
      <c r="B38" s="37"/>
      <c r="C38" s="593" t="s">
        <v>238</v>
      </c>
      <c r="D38" s="563"/>
      <c r="E38" s="564"/>
      <c r="F38" s="112">
        <v>224</v>
      </c>
      <c r="G38" s="538">
        <f>SUM(H38+S38+T38)</f>
        <v>0</v>
      </c>
      <c r="H38" s="538">
        <f>SUM('kernobstsaft 22.3 süm (NUR LA)'!J52)</f>
        <v>0</v>
      </c>
      <c r="I38" s="539"/>
      <c r="J38" s="533"/>
      <c r="K38" s="533"/>
      <c r="L38" s="533"/>
      <c r="M38" s="533"/>
      <c r="N38" s="533"/>
      <c r="O38" s="533"/>
      <c r="P38" s="533"/>
      <c r="Q38" s="533"/>
      <c r="R38" s="533"/>
      <c r="S38" s="532">
        <f>SUM('kernobstsaft 22.3 süm (NUR LA)'!U52)</f>
        <v>0</v>
      </c>
      <c r="T38" s="532">
        <f>SUM('kernobstsaft 22.3 süm (NUR LA)'!V52)</f>
        <v>0</v>
      </c>
      <c r="U38" s="515"/>
    </row>
    <row r="39" spans="1:23" ht="11.25" customHeight="1" x14ac:dyDescent="0.2">
      <c r="A39" s="546"/>
      <c r="B39" s="31"/>
      <c r="C39" s="593" t="s">
        <v>239</v>
      </c>
      <c r="D39" s="593"/>
      <c r="E39" s="594"/>
      <c r="F39" s="111">
        <v>230</v>
      </c>
      <c r="G39" s="538">
        <f>SUM(H39:T39)</f>
        <v>0</v>
      </c>
      <c r="H39" s="538">
        <f>SUM('kernobstsaft 23 (NUR LA)'!J56)</f>
        <v>0</v>
      </c>
      <c r="I39" s="538">
        <f>SUM('kernobstsaft 23 (NUR LA)'!K56)</f>
        <v>0</v>
      </c>
      <c r="J39" s="532">
        <f>SUM('kernobstsaft 23 (NUR LA)'!L56)</f>
        <v>0</v>
      </c>
      <c r="K39" s="532">
        <f>SUM('kernobstsaft 23 (NUR LA)'!M56)</f>
        <v>0</v>
      </c>
      <c r="L39" s="532">
        <f>SUM('kernobstsaft 23 (NUR LA)'!N56)</f>
        <v>0</v>
      </c>
      <c r="M39" s="532">
        <f>SUM('kernobstsaft 23 (NUR LA)'!O56)</f>
        <v>0</v>
      </c>
      <c r="N39" s="532">
        <f>SUM('kernobstsaft 23 (NUR LA)'!P56)</f>
        <v>0</v>
      </c>
      <c r="O39" s="532">
        <f>SUM('kernobstsaft 23 (NUR LA)'!Q56)</f>
        <v>0</v>
      </c>
      <c r="P39" s="532">
        <f>SUM('kernobstsaft 23 (NUR LA)'!R56)</f>
        <v>0</v>
      </c>
      <c r="Q39" s="532">
        <f>SUM('kernobstsaft 23 (NUR LA)'!S56)</f>
        <v>0</v>
      </c>
      <c r="R39" s="532">
        <f>SUM('kernobstsaft 23 (NUR LA)'!T56)</f>
        <v>0</v>
      </c>
      <c r="S39" s="532">
        <f>SUM('kernobstsaft 23 (NUR LA)'!U56)</f>
        <v>0</v>
      </c>
      <c r="T39" s="532">
        <f>SUM('kernobstsaft 23 (NUR LA)'!V56)</f>
        <v>0</v>
      </c>
      <c r="U39" s="515"/>
      <c r="W39" s="104"/>
    </row>
    <row r="40" spans="1:23" ht="3" customHeight="1" x14ac:dyDescent="0.2">
      <c r="A40" s="546"/>
      <c r="B40" s="590"/>
      <c r="C40" s="591"/>
      <c r="D40" s="591"/>
      <c r="E40" s="592"/>
      <c r="F40" s="111"/>
      <c r="G40" s="53"/>
      <c r="H40" s="47"/>
      <c r="I40" s="47"/>
      <c r="J40" s="47"/>
      <c r="K40" s="47"/>
      <c r="L40" s="47"/>
      <c r="M40" s="47"/>
      <c r="N40" s="22"/>
      <c r="O40" s="54"/>
      <c r="P40" s="54"/>
      <c r="Q40" s="54"/>
      <c r="R40" s="50"/>
      <c r="S40" s="51"/>
      <c r="T40" s="50"/>
      <c r="U40" s="515"/>
    </row>
    <row r="41" spans="1:23" ht="11.25" customHeight="1" x14ac:dyDescent="0.2">
      <c r="A41" s="546"/>
      <c r="B41" s="562" t="s">
        <v>76</v>
      </c>
      <c r="C41" s="563"/>
      <c r="D41" s="563"/>
      <c r="E41" s="564"/>
      <c r="F41" s="111"/>
      <c r="G41" s="193" t="s">
        <v>70</v>
      </c>
      <c r="H41" s="193"/>
      <c r="I41" s="193"/>
      <c r="J41" s="193"/>
      <c r="K41" s="193"/>
      <c r="L41" s="193"/>
      <c r="M41" s="193"/>
      <c r="N41" s="193"/>
      <c r="O41" s="193"/>
      <c r="P41" s="193"/>
      <c r="Q41" s="193"/>
      <c r="R41" s="193"/>
      <c r="S41" s="193"/>
      <c r="T41" s="193"/>
      <c r="U41" s="515"/>
    </row>
    <row r="42" spans="1:23" ht="11.25" customHeight="1" x14ac:dyDescent="0.2">
      <c r="A42" s="546"/>
      <c r="B42" s="553" t="s">
        <v>77</v>
      </c>
      <c r="C42" s="554"/>
      <c r="D42" s="554"/>
      <c r="E42" s="555"/>
      <c r="F42" s="113">
        <v>271</v>
      </c>
      <c r="G42" s="192" t="s">
        <v>70</v>
      </c>
      <c r="H42" s="193"/>
      <c r="I42" s="193"/>
      <c r="J42" s="193"/>
      <c r="K42" s="193"/>
      <c r="L42" s="193"/>
      <c r="M42" s="193"/>
      <c r="N42" s="193"/>
      <c r="O42" s="193"/>
      <c r="P42" s="193"/>
      <c r="Q42" s="193"/>
      <c r="R42" s="193"/>
      <c r="S42" s="193"/>
      <c r="T42" s="193"/>
    </row>
    <row r="43" spans="1:23" ht="11.25" customHeight="1" x14ac:dyDescent="0.2">
      <c r="A43" s="546"/>
      <c r="B43" s="553" t="s">
        <v>78</v>
      </c>
      <c r="C43" s="554"/>
      <c r="D43" s="554"/>
      <c r="E43" s="555"/>
      <c r="F43" s="111">
        <v>272</v>
      </c>
      <c r="G43" s="192"/>
      <c r="H43" s="193"/>
      <c r="I43" s="193"/>
      <c r="J43" s="193"/>
      <c r="K43" s="193"/>
      <c r="L43" s="193"/>
      <c r="M43" s="193"/>
      <c r="N43" s="193"/>
      <c r="O43" s="193"/>
      <c r="P43" s="193"/>
      <c r="Q43" s="193"/>
      <c r="R43" s="193"/>
      <c r="S43" s="193"/>
      <c r="T43" s="193"/>
    </row>
    <row r="44" spans="1:23" ht="11.25" customHeight="1" x14ac:dyDescent="0.2">
      <c r="A44" s="546"/>
      <c r="B44" s="553" t="s">
        <v>79</v>
      </c>
      <c r="C44" s="554"/>
      <c r="D44" s="554"/>
      <c r="E44" s="555"/>
      <c r="F44" s="111">
        <v>273</v>
      </c>
      <c r="G44" s="192"/>
      <c r="H44" s="193"/>
      <c r="I44" s="193"/>
      <c r="J44" s="193"/>
      <c r="K44" s="193"/>
      <c r="L44" s="193"/>
      <c r="M44" s="193"/>
      <c r="N44" s="193"/>
      <c r="O44" s="193"/>
      <c r="P44" s="193"/>
      <c r="Q44" s="193"/>
      <c r="R44" s="193"/>
      <c r="S44" s="193"/>
      <c r="T44" s="193"/>
    </row>
    <row r="45" spans="1:23" ht="11.25" customHeight="1" x14ac:dyDescent="0.2">
      <c r="A45" s="546"/>
      <c r="B45" s="553" t="s">
        <v>80</v>
      </c>
      <c r="C45" s="554"/>
      <c r="D45" s="554"/>
      <c r="E45" s="555"/>
      <c r="F45" s="111">
        <v>274</v>
      </c>
      <c r="G45" s="192"/>
      <c r="H45" s="193"/>
      <c r="I45" s="193"/>
      <c r="J45" s="193"/>
      <c r="K45" s="193"/>
      <c r="L45" s="193"/>
      <c r="M45" s="193"/>
      <c r="N45" s="193"/>
      <c r="O45" s="193"/>
      <c r="P45" s="193"/>
      <c r="Q45" s="193"/>
      <c r="R45" s="193"/>
      <c r="S45" s="193"/>
      <c r="T45" s="193"/>
    </row>
    <row r="46" spans="1:23" ht="11.25" customHeight="1" x14ac:dyDescent="0.2">
      <c r="A46" s="546"/>
      <c r="B46" s="553" t="s">
        <v>81</v>
      </c>
      <c r="C46" s="554"/>
      <c r="D46" s="554"/>
      <c r="E46" s="555"/>
      <c r="F46" s="111">
        <v>281</v>
      </c>
      <c r="G46" s="201">
        <f>SUM(T46)</f>
        <v>0</v>
      </c>
      <c r="H46" s="302" t="s">
        <v>166</v>
      </c>
      <c r="I46" s="410" t="s">
        <v>140</v>
      </c>
      <c r="J46" s="411"/>
      <c r="K46" s="406"/>
      <c r="L46" s="409"/>
      <c r="M46" s="405"/>
      <c r="N46" s="409"/>
      <c r="O46" s="405"/>
      <c r="P46" s="409"/>
      <c r="Q46" s="409"/>
      <c r="R46" s="406"/>
      <c r="S46" s="303" t="s">
        <v>167</v>
      </c>
      <c r="T46" s="192"/>
    </row>
    <row r="47" spans="1:23" ht="11.25" customHeight="1" x14ac:dyDescent="0.2">
      <c r="A47" s="546"/>
      <c r="B47" s="553" t="s">
        <v>82</v>
      </c>
      <c r="C47" s="554"/>
      <c r="D47" s="554"/>
      <c r="E47" s="555"/>
      <c r="F47" s="111">
        <v>296</v>
      </c>
      <c r="G47" s="201">
        <f>SUM(H47:T47)</f>
        <v>0</v>
      </c>
      <c r="H47" s="192"/>
      <c r="I47" s="192"/>
      <c r="J47" s="192"/>
      <c r="K47" s="192"/>
      <c r="L47" s="192"/>
      <c r="M47" s="192"/>
      <c r="N47" s="192"/>
      <c r="O47" s="192"/>
      <c r="P47" s="192"/>
      <c r="Q47" s="192"/>
      <c r="R47" s="192"/>
      <c r="S47" s="192"/>
      <c r="T47" s="192"/>
    </row>
    <row r="48" spans="1:23" ht="3" customHeight="1" x14ac:dyDescent="0.2">
      <c r="A48" s="546"/>
      <c r="B48" s="556"/>
      <c r="C48" s="557"/>
      <c r="D48" s="557"/>
      <c r="E48" s="558"/>
      <c r="F48" s="114"/>
      <c r="G48" s="55"/>
      <c r="H48" s="20"/>
      <c r="I48" s="20"/>
      <c r="J48" s="45"/>
      <c r="K48" s="20"/>
      <c r="L48" s="45"/>
      <c r="M48" s="20"/>
      <c r="N48" s="20"/>
      <c r="O48" s="50"/>
      <c r="P48" s="50"/>
      <c r="Q48" s="50"/>
      <c r="R48" s="50"/>
      <c r="S48" s="51"/>
      <c r="T48" s="50"/>
    </row>
    <row r="49" spans="1:20" ht="3" customHeight="1" x14ac:dyDescent="0.2">
      <c r="A49" s="546"/>
      <c r="B49" s="556"/>
      <c r="C49" s="557"/>
      <c r="D49" s="557"/>
      <c r="E49" s="558"/>
      <c r="F49" s="114"/>
      <c r="G49" s="22"/>
      <c r="H49" s="195"/>
      <c r="I49" s="195"/>
      <c r="J49" s="179"/>
      <c r="K49" s="195"/>
      <c r="L49" s="179"/>
      <c r="M49" s="195"/>
      <c r="N49" s="195"/>
      <c r="O49" s="50"/>
      <c r="P49" s="50"/>
      <c r="Q49" s="50"/>
      <c r="R49" s="50"/>
      <c r="S49" s="51"/>
      <c r="T49" s="50"/>
    </row>
    <row r="50" spans="1:20" ht="11.25" customHeight="1" x14ac:dyDescent="0.2">
      <c r="A50" s="546"/>
      <c r="B50" s="120" t="s">
        <v>35</v>
      </c>
      <c r="C50" s="563" t="s">
        <v>142</v>
      </c>
      <c r="D50" s="563"/>
      <c r="E50" s="564"/>
      <c r="F50" s="111">
        <v>297</v>
      </c>
      <c r="G50" s="201">
        <f>SUM(G35:G39,G42:G47)</f>
        <v>0</v>
      </c>
      <c r="H50" s="193"/>
      <c r="I50" s="193"/>
      <c r="J50" s="193"/>
      <c r="K50" s="193"/>
      <c r="L50" s="193"/>
      <c r="M50" s="193"/>
      <c r="N50" s="193"/>
      <c r="O50" s="193"/>
      <c r="P50" s="193"/>
      <c r="Q50" s="193"/>
      <c r="R50" s="193"/>
      <c r="S50" s="193"/>
      <c r="T50" s="193"/>
    </row>
    <row r="51" spans="1:20" ht="3" customHeight="1" x14ac:dyDescent="0.2">
      <c r="A51" s="547"/>
      <c r="B51" s="548"/>
      <c r="C51" s="549"/>
      <c r="D51" s="549"/>
      <c r="E51" s="550"/>
      <c r="F51" s="204"/>
      <c r="G51" s="103"/>
      <c r="H51" s="198"/>
      <c r="I51" s="198"/>
      <c r="J51" s="197"/>
      <c r="K51" s="198"/>
      <c r="L51" s="197"/>
      <c r="M51" s="198"/>
      <c r="N51" s="205"/>
      <c r="O51" s="29"/>
      <c r="P51" s="29"/>
      <c r="Q51" s="29"/>
      <c r="R51" s="29"/>
      <c r="S51" s="52"/>
      <c r="T51" s="29"/>
    </row>
    <row r="52" spans="1:20" ht="3" customHeight="1" x14ac:dyDescent="0.2">
      <c r="A52" s="545" t="s">
        <v>139</v>
      </c>
      <c r="B52" s="559"/>
      <c r="C52" s="560"/>
      <c r="D52" s="560"/>
      <c r="E52" s="561"/>
      <c r="F52" s="114"/>
      <c r="G52" s="56"/>
      <c r="H52" s="177"/>
      <c r="I52" s="177"/>
      <c r="J52" s="178"/>
      <c r="K52" s="177"/>
      <c r="L52" s="178"/>
      <c r="M52" s="177"/>
      <c r="N52" s="177"/>
      <c r="O52" s="50"/>
      <c r="P52" s="50"/>
      <c r="Q52" s="50"/>
      <c r="R52" s="50"/>
      <c r="S52" s="51"/>
      <c r="T52" s="50"/>
    </row>
    <row r="53" spans="1:20" ht="11.25" customHeight="1" x14ac:dyDescent="0.2">
      <c r="A53" s="546"/>
      <c r="B53" s="31" t="s">
        <v>83</v>
      </c>
      <c r="C53" s="551" t="s">
        <v>143</v>
      </c>
      <c r="D53" s="551"/>
      <c r="E53" s="552"/>
      <c r="F53" s="111">
        <v>298</v>
      </c>
      <c r="G53" s="201">
        <f>SUM(G32-G50)</f>
        <v>0</v>
      </c>
      <c r="H53" s="193"/>
      <c r="I53" s="193"/>
      <c r="J53" s="193"/>
      <c r="K53" s="193"/>
      <c r="L53" s="193"/>
      <c r="M53" s="193"/>
      <c r="N53" s="193"/>
      <c r="O53" s="193"/>
      <c r="P53" s="193"/>
      <c r="Q53" s="193"/>
      <c r="R53" s="193"/>
      <c r="S53" s="193"/>
      <c r="T53" s="193"/>
    </row>
    <row r="54" spans="1:20" ht="11.25" customHeight="1" x14ac:dyDescent="0.2">
      <c r="A54" s="546"/>
      <c r="B54" s="31"/>
      <c r="C54" s="551" t="s">
        <v>84</v>
      </c>
      <c r="D54" s="551"/>
      <c r="E54" s="552"/>
      <c r="F54" s="111">
        <v>299</v>
      </c>
      <c r="G54" s="201">
        <f>SUM(H54:T54)</f>
        <v>0</v>
      </c>
      <c r="H54" s="192"/>
      <c r="I54" s="192"/>
      <c r="J54" s="192">
        <v>0</v>
      </c>
      <c r="K54" s="192"/>
      <c r="L54" s="192"/>
      <c r="M54" s="192"/>
      <c r="N54" s="192">
        <v>0</v>
      </c>
      <c r="O54" s="192">
        <v>0</v>
      </c>
      <c r="P54" s="192">
        <v>0</v>
      </c>
      <c r="Q54" s="192"/>
      <c r="R54" s="192"/>
      <c r="S54" s="192"/>
      <c r="T54" s="192"/>
    </row>
    <row r="55" spans="1:20" ht="3" customHeight="1" x14ac:dyDescent="0.2">
      <c r="A55" s="547"/>
      <c r="B55" s="548"/>
      <c r="C55" s="549"/>
      <c r="D55" s="549"/>
      <c r="E55" s="550"/>
      <c r="F55" s="119"/>
      <c r="G55" s="102"/>
      <c r="H55" s="102"/>
      <c r="I55" s="102"/>
      <c r="J55" s="102"/>
      <c r="K55" s="102"/>
      <c r="L55" s="102"/>
      <c r="M55" s="102"/>
      <c r="N55" s="102"/>
      <c r="O55" s="102"/>
      <c r="P55" s="102"/>
      <c r="Q55" s="102"/>
      <c r="R55" s="102"/>
      <c r="S55" s="102"/>
      <c r="T55" s="102"/>
    </row>
    <row r="56" spans="1:20" ht="11.25" customHeight="1" x14ac:dyDescent="0.2">
      <c r="A56" s="31"/>
      <c r="B56" s="31"/>
      <c r="C56" s="186"/>
      <c r="D56" s="442"/>
      <c r="E56" s="442"/>
      <c r="F56" s="443"/>
      <c r="G56" s="36"/>
      <c r="H56" s="61"/>
      <c r="I56" s="36"/>
      <c r="J56" s="61"/>
      <c r="K56" s="36"/>
      <c r="L56" s="36"/>
      <c r="M56" s="36"/>
      <c r="N56" s="36"/>
    </row>
    <row r="57" spans="1:20" ht="11.25" customHeight="1" x14ac:dyDescent="0.2">
      <c r="A57" s="272"/>
      <c r="B57" s="272"/>
      <c r="C57" s="272"/>
      <c r="D57" s="273"/>
      <c r="E57" s="269"/>
      <c r="F57" s="444"/>
      <c r="G57" s="269"/>
      <c r="H57" s="269"/>
      <c r="I57" s="269"/>
      <c r="J57" s="269"/>
      <c r="K57" s="269"/>
      <c r="L57" s="269"/>
      <c r="M57" s="269"/>
      <c r="N57" s="269"/>
    </row>
    <row r="58" spans="1:20" ht="11.25" customHeight="1" x14ac:dyDescent="0.2">
      <c r="A58" s="274"/>
      <c r="B58" s="274"/>
      <c r="C58" s="272"/>
      <c r="D58" s="273"/>
      <c r="E58" s="265"/>
      <c r="F58" s="444"/>
      <c r="G58" s="265"/>
      <c r="H58" s="265"/>
      <c r="I58" s="265"/>
      <c r="J58" s="265"/>
      <c r="K58" s="265"/>
      <c r="L58" s="265"/>
      <c r="M58" s="265"/>
      <c r="N58" s="275"/>
    </row>
  </sheetData>
  <mergeCells count="43">
    <mergeCell ref="A14:E14"/>
    <mergeCell ref="A9:E9"/>
    <mergeCell ref="A10:E10"/>
    <mergeCell ref="A11:E11"/>
    <mergeCell ref="A12:E12"/>
    <mergeCell ref="A13:E13"/>
    <mergeCell ref="B45:E45"/>
    <mergeCell ref="B46:E46"/>
    <mergeCell ref="B47:E47"/>
    <mergeCell ref="A15:E15"/>
    <mergeCell ref="A21:A33"/>
    <mergeCell ref="B23:E23"/>
    <mergeCell ref="C24:E24"/>
    <mergeCell ref="C25:E25"/>
    <mergeCell ref="C26:E26"/>
    <mergeCell ref="C28:E28"/>
    <mergeCell ref="B29:C29"/>
    <mergeCell ref="D29:E29"/>
    <mergeCell ref="B30:E30"/>
    <mergeCell ref="B31:E31"/>
    <mergeCell ref="C32:E32"/>
    <mergeCell ref="B33:E33"/>
    <mergeCell ref="B40:E40"/>
    <mergeCell ref="B41:E41"/>
    <mergeCell ref="B42:E42"/>
    <mergeCell ref="B43:E43"/>
    <mergeCell ref="B44:E44"/>
    <mergeCell ref="B48:E48"/>
    <mergeCell ref="B49:E49"/>
    <mergeCell ref="C50:E50"/>
    <mergeCell ref="A52:A55"/>
    <mergeCell ref="B52:E52"/>
    <mergeCell ref="C53:E53"/>
    <mergeCell ref="C54:E54"/>
    <mergeCell ref="B55:E55"/>
    <mergeCell ref="A34:A51"/>
    <mergeCell ref="B34:E34"/>
    <mergeCell ref="B35:E35"/>
    <mergeCell ref="C36:E36"/>
    <mergeCell ref="C37:E37"/>
    <mergeCell ref="C38:E38"/>
    <mergeCell ref="C39:E39"/>
    <mergeCell ref="B51:E51"/>
  </mergeCells>
  <pageMargins left="0.47244094488188981" right="0.47244094488188981" top="0.23622047244094491" bottom="0.47244094488188981" header="0" footer="0.31496062992125984"/>
  <pageSetup paperSize="9" scale="98" orientation="landscape" r:id="rId1"/>
  <headerFooter alignWithMargins="0">
    <oddFooter>&amp;C&amp;7Form.  20&amp;R&amp;7&amp;P von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tabColor theme="6" tint="0.39997558519241921"/>
    <pageSetUpPr fitToPage="1"/>
  </sheetPr>
  <dimension ref="A1:AD57"/>
  <sheetViews>
    <sheetView showGridLines="0" showZeros="0" zoomScaleNormal="100" zoomScaleSheetLayoutView="100" workbookViewId="0">
      <selection activeCell="I15" sqref="I15"/>
    </sheetView>
  </sheetViews>
  <sheetFormatPr baseColWidth="10" defaultColWidth="12.7109375" defaultRowHeight="11.25" customHeight="1" x14ac:dyDescent="0.2"/>
  <cols>
    <col min="1" max="2" width="1.7109375" style="1" customWidth="1"/>
    <col min="3" max="3" width="8.140625" style="1" customWidth="1"/>
    <col min="4" max="5" width="3.7109375" style="1" customWidth="1"/>
    <col min="6" max="6" width="8.7109375" style="2" customWidth="1"/>
    <col min="7" max="7" width="3.7109375" style="8" customWidth="1"/>
    <col min="8" max="8" width="5.7109375" style="8" customWidth="1"/>
    <col min="9" max="10" width="8.7109375" style="1" customWidth="1"/>
    <col min="11" max="22" width="7.140625" style="1" customWidth="1"/>
    <col min="23" max="26" width="9.42578125" style="1" customWidth="1"/>
    <col min="27" max="16384" width="12.7109375" style="1"/>
  </cols>
  <sheetData>
    <row r="1" spans="1:22" customFormat="1" ht="12.75" x14ac:dyDescent="0.2"/>
    <row r="2" spans="1:22" customFormat="1" ht="12.75" x14ac:dyDescent="0.2"/>
    <row r="3" spans="1:22" customFormat="1" ht="12.75" x14ac:dyDescent="0.2"/>
    <row r="4" spans="1:22" customFormat="1" ht="12.75" x14ac:dyDescent="0.2"/>
    <row r="5" spans="1:22" ht="11.25" customHeight="1" x14ac:dyDescent="0.2">
      <c r="A5" s="515" t="s">
        <v>218</v>
      </c>
      <c r="E5" s="5"/>
      <c r="G5" s="3"/>
      <c r="H5" s="4"/>
      <c r="I5" s="5"/>
      <c r="J5" s="6"/>
      <c r="K5" s="5"/>
      <c r="L5" s="6"/>
      <c r="M5" s="6"/>
      <c r="N5" s="5"/>
      <c r="O5" s="39"/>
      <c r="P5" s="5"/>
      <c r="Q5" s="5"/>
      <c r="R5" s="5"/>
      <c r="S5" s="5"/>
    </row>
    <row r="6" spans="1:22" ht="3" customHeight="1" x14ac:dyDescent="0.2">
      <c r="G6" s="3"/>
      <c r="H6" s="4"/>
      <c r="I6" s="5"/>
      <c r="J6" s="6"/>
      <c r="K6" s="5"/>
      <c r="L6" s="6"/>
      <c r="M6" s="6"/>
      <c r="N6" s="5"/>
      <c r="O6" s="39"/>
      <c r="P6" s="5"/>
      <c r="Q6" s="5"/>
      <c r="R6" s="5"/>
      <c r="S6" s="5"/>
    </row>
    <row r="7" spans="1:22" ht="3" customHeight="1" x14ac:dyDescent="0.2">
      <c r="G7" s="3"/>
      <c r="H7" s="4"/>
      <c r="I7" s="5"/>
      <c r="J7" s="6"/>
      <c r="K7" s="5"/>
      <c r="L7" s="6"/>
      <c r="M7" s="6"/>
      <c r="N7" s="5"/>
      <c r="O7" s="39"/>
      <c r="P7" s="5"/>
      <c r="Q7" s="5"/>
      <c r="R7" s="5"/>
      <c r="S7" s="5"/>
    </row>
    <row r="8" spans="1:22" ht="8.1" customHeight="1" x14ac:dyDescent="0.2">
      <c r="G8" s="3"/>
      <c r="H8" s="4"/>
      <c r="I8" s="5"/>
      <c r="J8" s="6"/>
      <c r="K8" s="5"/>
      <c r="L8" s="6"/>
      <c r="M8" s="6"/>
      <c r="N8" s="5"/>
      <c r="O8" s="39"/>
      <c r="P8" s="5"/>
      <c r="Q8" s="5"/>
      <c r="R8" s="5"/>
      <c r="S8" s="5"/>
    </row>
    <row r="9" spans="1:22" ht="11.25" customHeight="1" x14ac:dyDescent="0.2">
      <c r="G9" s="3"/>
      <c r="H9" s="4"/>
      <c r="I9" s="5"/>
      <c r="J9" s="6"/>
      <c r="K9" s="5"/>
      <c r="L9" s="6"/>
      <c r="M9" s="6"/>
      <c r="N9" s="5"/>
      <c r="O9" s="39"/>
      <c r="P9" s="5"/>
      <c r="Q9" s="5"/>
      <c r="R9" s="5"/>
      <c r="S9" s="5"/>
    </row>
    <row r="10" spans="1:22" ht="12.75" customHeight="1" x14ac:dyDescent="0.25">
      <c r="A10" s="605">
        <f>'kernobstsaft 20 (OHNE LA)'!$A$9</f>
        <v>0</v>
      </c>
      <c r="B10" s="606"/>
      <c r="C10" s="606"/>
      <c r="D10" s="606"/>
      <c r="E10" s="606"/>
      <c r="F10" s="606"/>
      <c r="G10" s="607"/>
      <c r="H10" s="4"/>
      <c r="I10" s="7" t="s">
        <v>226</v>
      </c>
      <c r="J10" s="6"/>
      <c r="K10" s="5"/>
      <c r="L10" s="6"/>
      <c r="M10" s="6"/>
      <c r="N10" s="5"/>
      <c r="O10" s="39"/>
      <c r="P10" s="5"/>
      <c r="Q10" s="5"/>
      <c r="R10" s="5"/>
      <c r="S10" s="5"/>
    </row>
    <row r="11" spans="1:22" ht="11.25" customHeight="1" x14ac:dyDescent="0.2">
      <c r="A11" s="608">
        <f>'kernobstsaft 20 (OHNE LA)'!$A$10</f>
        <v>0</v>
      </c>
      <c r="B11" s="609"/>
      <c r="C11" s="609"/>
      <c r="D11" s="609"/>
      <c r="E11" s="609"/>
      <c r="F11" s="609"/>
      <c r="G11" s="610"/>
      <c r="H11" s="4"/>
      <c r="J11" s="6"/>
      <c r="K11" s="5"/>
      <c r="L11" s="6"/>
      <c r="M11" s="6"/>
      <c r="N11" s="5"/>
      <c r="O11" s="39"/>
      <c r="P11" s="5"/>
      <c r="Q11" s="5"/>
      <c r="R11" s="5"/>
      <c r="S11" s="5"/>
    </row>
    <row r="12" spans="1:22" ht="11.25" customHeight="1" x14ac:dyDescent="0.2">
      <c r="A12" s="608">
        <f>'kernobstsaft 20 (OHNE LA)'!$A$11</f>
        <v>0</v>
      </c>
      <c r="B12" s="609"/>
      <c r="C12" s="609"/>
      <c r="D12" s="609"/>
      <c r="E12" s="609"/>
      <c r="F12" s="609"/>
      <c r="G12" s="610"/>
      <c r="I12" s="9" t="s">
        <v>145</v>
      </c>
    </row>
    <row r="13" spans="1:22" ht="11.25" customHeight="1" x14ac:dyDescent="0.2">
      <c r="A13" s="608">
        <f>'kernobstsaft 20 (OHNE LA)'!$A$12</f>
        <v>0</v>
      </c>
      <c r="B13" s="609"/>
      <c r="C13" s="609"/>
      <c r="D13" s="609"/>
      <c r="E13" s="609"/>
      <c r="F13" s="609"/>
      <c r="G13" s="610"/>
      <c r="I13" s="526" t="s">
        <v>245</v>
      </c>
    </row>
    <row r="14" spans="1:22" ht="11.25" customHeight="1" x14ac:dyDescent="0.2">
      <c r="A14" s="608">
        <f>'kernobstsaft 20 (OHNE LA)'!$A$13</f>
        <v>0</v>
      </c>
      <c r="B14" s="609"/>
      <c r="C14" s="609"/>
      <c r="D14" s="609"/>
      <c r="E14" s="609"/>
      <c r="F14" s="609"/>
      <c r="G14" s="610"/>
      <c r="I14" s="8"/>
      <c r="J14" s="10"/>
      <c r="K14" s="10"/>
      <c r="L14" s="10"/>
      <c r="M14" s="10"/>
      <c r="N14" s="10"/>
      <c r="O14" s="10"/>
      <c r="P14" s="10"/>
    </row>
    <row r="15" spans="1:22" ht="11.25" customHeight="1" x14ac:dyDescent="0.2">
      <c r="A15" s="565" t="s">
        <v>106</v>
      </c>
      <c r="B15" s="566"/>
      <c r="C15" s="566"/>
      <c r="D15" s="566"/>
      <c r="E15" s="566"/>
      <c r="F15" s="566"/>
      <c r="G15" s="567"/>
      <c r="I15" s="542">
        <v>2024</v>
      </c>
      <c r="J15" s="10"/>
      <c r="Q15" s="1" t="s">
        <v>70</v>
      </c>
      <c r="V15" s="295" t="s">
        <v>209</v>
      </c>
    </row>
    <row r="16" spans="1:22" ht="3" customHeight="1" x14ac:dyDescent="0.2">
      <c r="C16" s="30"/>
    </row>
    <row r="17" spans="1:30" ht="11.25" customHeight="1" x14ac:dyDescent="0.2">
      <c r="A17" s="126" t="s">
        <v>156</v>
      </c>
      <c r="B17" s="127"/>
      <c r="C17" s="128"/>
      <c r="D17" s="129"/>
      <c r="E17" s="129"/>
      <c r="F17" s="130"/>
      <c r="G17" s="131"/>
      <c r="H17" s="599" t="s">
        <v>151</v>
      </c>
      <c r="I17" s="133" t="s">
        <v>21</v>
      </c>
      <c r="J17" s="134" t="s">
        <v>41</v>
      </c>
      <c r="K17" s="134"/>
      <c r="L17" s="134"/>
      <c r="M17" s="134"/>
      <c r="N17" s="134"/>
      <c r="O17" s="135"/>
      <c r="P17" s="136" t="s">
        <v>42</v>
      </c>
      <c r="Q17" s="137"/>
      <c r="R17" s="137"/>
      <c r="S17" s="137"/>
      <c r="T17" s="137"/>
      <c r="U17" s="137"/>
      <c r="V17" s="138"/>
    </row>
    <row r="18" spans="1:30" ht="11.25" customHeight="1" x14ac:dyDescent="0.2">
      <c r="A18" s="40" t="s">
        <v>146</v>
      </c>
      <c r="B18" s="32"/>
      <c r="C18" s="32"/>
      <c r="D18" s="186"/>
      <c r="E18" s="186"/>
      <c r="F18" s="140"/>
      <c r="G18" s="141"/>
      <c r="H18" s="600"/>
      <c r="I18" s="142"/>
      <c r="J18" s="143" t="s">
        <v>43</v>
      </c>
      <c r="K18" s="144"/>
      <c r="L18" s="145"/>
      <c r="M18" s="146" t="s">
        <v>44</v>
      </c>
      <c r="N18" s="146" t="s">
        <v>45</v>
      </c>
      <c r="O18" s="147" t="s">
        <v>46</v>
      </c>
      <c r="P18" s="148" t="s">
        <v>47</v>
      </c>
      <c r="Q18" s="149"/>
      <c r="R18" s="149"/>
      <c r="S18" s="150"/>
      <c r="T18" s="44" t="s">
        <v>46</v>
      </c>
      <c r="U18" s="43" t="s">
        <v>48</v>
      </c>
      <c r="V18" s="44" t="s">
        <v>49</v>
      </c>
    </row>
    <row r="19" spans="1:30" ht="11.25" customHeight="1" x14ac:dyDescent="0.2">
      <c r="A19" s="40" t="s">
        <v>157</v>
      </c>
      <c r="B19" s="139"/>
      <c r="C19" s="32"/>
      <c r="D19" s="11"/>
      <c r="E19" s="11"/>
      <c r="F19" s="140"/>
      <c r="G19" s="141"/>
      <c r="H19" s="600"/>
      <c r="I19" s="142"/>
      <c r="J19" s="146" t="s">
        <v>50</v>
      </c>
      <c r="K19" s="143" t="s">
        <v>51</v>
      </c>
      <c r="L19" s="145"/>
      <c r="M19" s="142"/>
      <c r="N19" s="142" t="s">
        <v>52</v>
      </c>
      <c r="O19" s="147" t="s">
        <v>53</v>
      </c>
      <c r="P19" s="151" t="s">
        <v>54</v>
      </c>
      <c r="Q19" s="152" t="s">
        <v>55</v>
      </c>
      <c r="R19" s="149"/>
      <c r="S19" s="150"/>
      <c r="T19" s="44" t="s">
        <v>53</v>
      </c>
      <c r="U19" s="153" t="s">
        <v>56</v>
      </c>
      <c r="V19" s="44" t="s">
        <v>57</v>
      </c>
    </row>
    <row r="20" spans="1:30" ht="11.25" customHeight="1" x14ac:dyDescent="0.2">
      <c r="A20" s="121"/>
      <c r="B20" s="11"/>
      <c r="C20" s="11"/>
      <c r="D20" s="11"/>
      <c r="E20" s="11"/>
      <c r="F20" s="12"/>
      <c r="G20" s="141"/>
      <c r="H20" s="600"/>
      <c r="I20" s="154"/>
      <c r="J20" s="154"/>
      <c r="K20" s="155" t="s">
        <v>58</v>
      </c>
      <c r="L20" s="156" t="s">
        <v>59</v>
      </c>
      <c r="M20" s="154" t="s">
        <v>60</v>
      </c>
      <c r="N20" s="154" t="s">
        <v>60</v>
      </c>
      <c r="O20" s="156" t="s">
        <v>60</v>
      </c>
      <c r="P20" s="157" t="s">
        <v>61</v>
      </c>
      <c r="Q20" s="158" t="s">
        <v>62</v>
      </c>
      <c r="R20" s="158" t="s">
        <v>63</v>
      </c>
      <c r="S20" s="159" t="s">
        <v>64</v>
      </c>
      <c r="T20" s="154" t="s">
        <v>60</v>
      </c>
      <c r="U20" s="160" t="s">
        <v>65</v>
      </c>
      <c r="V20" s="161" t="s">
        <v>66</v>
      </c>
    </row>
    <row r="21" spans="1:30" ht="11.25" customHeight="1" x14ac:dyDescent="0.2">
      <c r="A21" s="162"/>
      <c r="B21" s="163"/>
      <c r="C21" s="163"/>
      <c r="D21" s="163"/>
      <c r="E21" s="163"/>
      <c r="F21" s="164"/>
      <c r="G21" s="165"/>
      <c r="H21" s="601"/>
      <c r="I21" s="167" t="s">
        <v>67</v>
      </c>
      <c r="J21" s="167"/>
      <c r="K21" s="167"/>
      <c r="L21" s="167"/>
      <c r="M21" s="167"/>
      <c r="N21" s="167"/>
      <c r="O21" s="168"/>
      <c r="P21" s="168"/>
      <c r="Q21" s="159"/>
      <c r="R21" s="159"/>
      <c r="S21" s="159"/>
      <c r="T21" s="149"/>
      <c r="U21" s="159"/>
      <c r="V21" s="161"/>
    </row>
    <row r="22" spans="1:30" ht="11.25" customHeight="1" x14ac:dyDescent="0.2">
      <c r="A22" s="105"/>
      <c r="B22" s="11"/>
      <c r="C22" s="11"/>
      <c r="D22" s="11"/>
      <c r="E22" s="11"/>
      <c r="F22" s="12"/>
      <c r="G22" s="101"/>
      <c r="H22" s="101"/>
      <c r="I22" s="101">
        <v>1</v>
      </c>
      <c r="J22" s="101">
        <v>2</v>
      </c>
      <c r="K22" s="101">
        <v>3</v>
      </c>
      <c r="L22" s="101">
        <v>4</v>
      </c>
      <c r="M22" s="101">
        <v>5</v>
      </c>
      <c r="N22" s="101">
        <v>6</v>
      </c>
      <c r="O22" s="101">
        <v>7</v>
      </c>
      <c r="P22" s="101">
        <v>8</v>
      </c>
      <c r="Q22" s="101">
        <v>9</v>
      </c>
      <c r="R22" s="42">
        <v>10</v>
      </c>
      <c r="S22" s="42">
        <v>11</v>
      </c>
      <c r="T22" s="42">
        <v>12</v>
      </c>
      <c r="U22" s="42">
        <v>13</v>
      </c>
      <c r="V22" s="42">
        <v>14</v>
      </c>
    </row>
    <row r="23" spans="1:30" ht="3" customHeight="1" x14ac:dyDescent="0.2">
      <c r="A23" s="121"/>
      <c r="B23" s="11"/>
      <c r="C23" s="11"/>
      <c r="D23" s="11"/>
      <c r="E23" s="11"/>
      <c r="F23" s="12"/>
      <c r="G23" s="13"/>
      <c r="H23" s="14"/>
      <c r="I23" s="108"/>
      <c r="J23" s="108"/>
      <c r="K23" s="108"/>
      <c r="L23" s="108"/>
      <c r="M23" s="108"/>
      <c r="N23" s="108"/>
      <c r="O23" s="49"/>
      <c r="P23" s="169"/>
      <c r="Q23" s="50"/>
      <c r="R23" s="50"/>
      <c r="S23" s="50"/>
      <c r="T23" s="50"/>
      <c r="U23" s="51"/>
      <c r="V23" s="50"/>
    </row>
    <row r="24" spans="1:30" ht="11.25" customHeight="1" x14ac:dyDescent="0.2">
      <c r="A24" s="602"/>
      <c r="B24" s="603"/>
      <c r="C24" s="603"/>
      <c r="D24" s="603"/>
      <c r="E24" s="603"/>
      <c r="F24" s="603"/>
      <c r="G24" s="604"/>
      <c r="H24" s="412"/>
      <c r="I24" s="201">
        <f>SUM(J24:V24)</f>
        <v>0</v>
      </c>
      <c r="J24" s="192"/>
      <c r="K24" s="192"/>
      <c r="L24" s="192"/>
      <c r="M24" s="192">
        <v>0</v>
      </c>
      <c r="N24" s="192">
        <v>0</v>
      </c>
      <c r="O24" s="192"/>
      <c r="P24" s="192">
        <v>0</v>
      </c>
      <c r="Q24" s="192">
        <v>0</v>
      </c>
      <c r="R24" s="192">
        <v>0</v>
      </c>
      <c r="S24" s="192"/>
      <c r="T24" s="192"/>
      <c r="U24" s="192"/>
      <c r="V24" s="192">
        <v>0</v>
      </c>
    </row>
    <row r="25" spans="1:30" ht="11.25" customHeight="1" x14ac:dyDescent="0.2">
      <c r="A25" s="602"/>
      <c r="B25" s="603"/>
      <c r="C25" s="603"/>
      <c r="D25" s="603"/>
      <c r="E25" s="603"/>
      <c r="F25" s="603"/>
      <c r="G25" s="604"/>
      <c r="H25" s="412"/>
      <c r="I25" s="201">
        <f t="shared" ref="I25:I45" si="0">SUM(J25:V25)</f>
        <v>0</v>
      </c>
      <c r="J25" s="183"/>
      <c r="K25" s="183">
        <v>0</v>
      </c>
      <c r="L25" s="183">
        <v>0</v>
      </c>
      <c r="M25" s="183"/>
      <c r="N25" s="183"/>
      <c r="O25" s="183"/>
      <c r="P25" s="276">
        <v>0</v>
      </c>
      <c r="Q25" s="290"/>
      <c r="R25" s="290"/>
      <c r="S25" s="290">
        <v>0</v>
      </c>
      <c r="T25" s="290">
        <v>0</v>
      </c>
      <c r="U25" s="192">
        <v>0</v>
      </c>
      <c r="V25" s="290">
        <v>0</v>
      </c>
    </row>
    <row r="26" spans="1:30" ht="11.25" customHeight="1" x14ac:dyDescent="0.2">
      <c r="A26" s="602"/>
      <c r="B26" s="603"/>
      <c r="C26" s="603"/>
      <c r="D26" s="603"/>
      <c r="E26" s="603"/>
      <c r="F26" s="603"/>
      <c r="G26" s="604"/>
      <c r="H26" s="412"/>
      <c r="I26" s="201">
        <f t="shared" si="0"/>
        <v>0</v>
      </c>
      <c r="J26" s="183"/>
      <c r="K26" s="183">
        <v>0</v>
      </c>
      <c r="L26" s="183">
        <v>0</v>
      </c>
      <c r="M26" s="183">
        <v>0</v>
      </c>
      <c r="N26" s="183">
        <v>0</v>
      </c>
      <c r="O26" s="183">
        <v>0</v>
      </c>
      <c r="P26" s="183">
        <v>0</v>
      </c>
      <c r="Q26" s="183">
        <v>0</v>
      </c>
      <c r="R26" s="183">
        <v>0</v>
      </c>
      <c r="S26" s="183">
        <v>0</v>
      </c>
      <c r="T26" s="183"/>
      <c r="U26" s="183">
        <v>0</v>
      </c>
      <c r="V26" s="183"/>
    </row>
    <row r="27" spans="1:30" ht="11.25" customHeight="1" x14ac:dyDescent="0.2">
      <c r="A27" s="602"/>
      <c r="B27" s="603"/>
      <c r="C27" s="603"/>
      <c r="D27" s="603"/>
      <c r="E27" s="603"/>
      <c r="F27" s="603"/>
      <c r="G27" s="604"/>
      <c r="H27" s="412"/>
      <c r="I27" s="201">
        <f t="shared" si="0"/>
        <v>0</v>
      </c>
      <c r="J27" s="183"/>
      <c r="K27" s="183">
        <v>0</v>
      </c>
      <c r="L27" s="183">
        <v>0</v>
      </c>
      <c r="M27" s="183">
        <v>0</v>
      </c>
      <c r="N27" s="183">
        <v>0</v>
      </c>
      <c r="O27" s="183">
        <v>0</v>
      </c>
      <c r="P27" s="276">
        <v>0</v>
      </c>
      <c r="Q27" s="290">
        <v>0</v>
      </c>
      <c r="R27" s="290">
        <v>0</v>
      </c>
      <c r="S27" s="290">
        <v>0</v>
      </c>
      <c r="T27" s="290">
        <v>0</v>
      </c>
      <c r="U27" s="192">
        <v>0</v>
      </c>
      <c r="V27" s="290">
        <v>0</v>
      </c>
    </row>
    <row r="28" spans="1:30" ht="11.25" customHeight="1" x14ac:dyDescent="0.2">
      <c r="A28" s="602"/>
      <c r="B28" s="603"/>
      <c r="C28" s="603"/>
      <c r="D28" s="603"/>
      <c r="E28" s="603"/>
      <c r="F28" s="603"/>
      <c r="G28" s="604"/>
      <c r="H28" s="412"/>
      <c r="I28" s="201">
        <f t="shared" si="0"/>
        <v>0</v>
      </c>
      <c r="J28" s="183"/>
      <c r="K28" s="183">
        <v>0</v>
      </c>
      <c r="L28" s="183">
        <v>0</v>
      </c>
      <c r="M28" s="183">
        <v>0</v>
      </c>
      <c r="N28" s="183">
        <v>0</v>
      </c>
      <c r="O28" s="183">
        <v>0</v>
      </c>
      <c r="P28" s="276">
        <v>0</v>
      </c>
      <c r="Q28" s="290">
        <v>0</v>
      </c>
      <c r="R28" s="290">
        <v>0</v>
      </c>
      <c r="S28" s="290">
        <v>0</v>
      </c>
      <c r="T28" s="290">
        <v>0</v>
      </c>
      <c r="U28" s="192">
        <v>0</v>
      </c>
      <c r="V28" s="290">
        <v>0</v>
      </c>
    </row>
    <row r="29" spans="1:30" ht="11.25" customHeight="1" x14ac:dyDescent="0.2">
      <c r="A29" s="602"/>
      <c r="B29" s="603"/>
      <c r="C29" s="603"/>
      <c r="D29" s="603"/>
      <c r="E29" s="603"/>
      <c r="F29" s="603"/>
      <c r="G29" s="604"/>
      <c r="H29" s="413"/>
      <c r="I29" s="201">
        <f t="shared" si="0"/>
        <v>0</v>
      </c>
      <c r="J29" s="183"/>
      <c r="K29" s="183">
        <v>0</v>
      </c>
      <c r="L29" s="183">
        <v>0</v>
      </c>
      <c r="M29" s="183">
        <v>0</v>
      </c>
      <c r="N29" s="183">
        <v>0</v>
      </c>
      <c r="O29" s="183">
        <v>0</v>
      </c>
      <c r="P29" s="183">
        <v>0</v>
      </c>
      <c r="Q29" s="183">
        <v>0</v>
      </c>
      <c r="R29" s="183">
        <v>0</v>
      </c>
      <c r="S29" s="183">
        <v>0</v>
      </c>
      <c r="T29" s="183">
        <v>0</v>
      </c>
      <c r="U29" s="183">
        <v>0</v>
      </c>
      <c r="V29" s="183">
        <v>0</v>
      </c>
    </row>
    <row r="30" spans="1:30" ht="11.25" customHeight="1" x14ac:dyDescent="0.2">
      <c r="A30" s="602"/>
      <c r="B30" s="603"/>
      <c r="C30" s="603"/>
      <c r="D30" s="603"/>
      <c r="E30" s="603"/>
      <c r="F30" s="603"/>
      <c r="G30" s="604"/>
      <c r="H30" s="413"/>
      <c r="I30" s="201">
        <f t="shared" si="0"/>
        <v>0</v>
      </c>
      <c r="J30" s="183"/>
      <c r="K30" s="183">
        <v>0</v>
      </c>
      <c r="L30" s="183">
        <v>0</v>
      </c>
      <c r="M30" s="183">
        <v>0</v>
      </c>
      <c r="N30" s="183">
        <v>0</v>
      </c>
      <c r="O30" s="183">
        <v>0</v>
      </c>
      <c r="P30" s="183">
        <v>0</v>
      </c>
      <c r="Q30" s="183">
        <v>0</v>
      </c>
      <c r="R30" s="183">
        <v>0</v>
      </c>
      <c r="S30" s="183">
        <v>0</v>
      </c>
      <c r="T30" s="183">
        <v>0</v>
      </c>
      <c r="U30" s="183">
        <v>0</v>
      </c>
      <c r="V30" s="183">
        <v>0</v>
      </c>
    </row>
    <row r="31" spans="1:30" ht="11.25" customHeight="1" x14ac:dyDescent="0.2">
      <c r="A31" s="602"/>
      <c r="B31" s="603"/>
      <c r="C31" s="603"/>
      <c r="D31" s="603"/>
      <c r="E31" s="603"/>
      <c r="F31" s="603"/>
      <c r="G31" s="604"/>
      <c r="H31" s="413"/>
      <c r="I31" s="201">
        <f t="shared" si="0"/>
        <v>0</v>
      </c>
      <c r="J31" s="183"/>
      <c r="K31" s="183">
        <v>0</v>
      </c>
      <c r="L31" s="183">
        <v>0</v>
      </c>
      <c r="M31" s="183">
        <v>0</v>
      </c>
      <c r="N31" s="183">
        <v>0</v>
      </c>
      <c r="O31" s="183">
        <v>0</v>
      </c>
      <c r="P31" s="183">
        <v>0</v>
      </c>
      <c r="Q31" s="183">
        <v>0</v>
      </c>
      <c r="R31" s="183">
        <v>0</v>
      </c>
      <c r="S31" s="183">
        <v>0</v>
      </c>
      <c r="T31" s="183"/>
      <c r="U31" s="291">
        <v>0</v>
      </c>
      <c r="V31" s="292">
        <v>0</v>
      </c>
    </row>
    <row r="32" spans="1:30" ht="11.25" customHeight="1" x14ac:dyDescent="0.2">
      <c r="A32" s="602"/>
      <c r="B32" s="603"/>
      <c r="C32" s="603"/>
      <c r="D32" s="603"/>
      <c r="E32" s="603"/>
      <c r="F32" s="603"/>
      <c r="G32" s="604"/>
      <c r="H32" s="413"/>
      <c r="I32" s="201">
        <f t="shared" si="0"/>
        <v>0</v>
      </c>
      <c r="J32" s="183"/>
      <c r="K32" s="183">
        <v>0</v>
      </c>
      <c r="L32" s="183">
        <v>0</v>
      </c>
      <c r="M32" s="183">
        <v>0</v>
      </c>
      <c r="N32" s="183">
        <v>0</v>
      </c>
      <c r="O32" s="183">
        <v>0</v>
      </c>
      <c r="P32" s="183">
        <v>0</v>
      </c>
      <c r="Q32" s="183">
        <v>0</v>
      </c>
      <c r="R32" s="183">
        <v>0</v>
      </c>
      <c r="S32" s="183">
        <v>0</v>
      </c>
      <c r="T32" s="183">
        <v>0</v>
      </c>
      <c r="U32" s="291">
        <v>0</v>
      </c>
      <c r="V32" s="292">
        <v>0</v>
      </c>
      <c r="W32" s="199"/>
      <c r="X32" s="11"/>
      <c r="Y32" s="11"/>
      <c r="Z32" s="11"/>
      <c r="AA32" s="11"/>
      <c r="AB32" s="11"/>
      <c r="AC32" s="11"/>
      <c r="AD32" s="11"/>
    </row>
    <row r="33" spans="1:22" ht="11.25" customHeight="1" x14ac:dyDescent="0.2">
      <c r="A33" s="602"/>
      <c r="B33" s="603"/>
      <c r="C33" s="603"/>
      <c r="D33" s="603"/>
      <c r="E33" s="603"/>
      <c r="F33" s="603"/>
      <c r="G33" s="604"/>
      <c r="H33" s="413"/>
      <c r="I33" s="201">
        <f t="shared" si="0"/>
        <v>0</v>
      </c>
      <c r="J33" s="183"/>
      <c r="K33" s="183">
        <v>0</v>
      </c>
      <c r="L33" s="183">
        <v>0</v>
      </c>
      <c r="M33" s="183">
        <v>0</v>
      </c>
      <c r="N33" s="183">
        <v>0</v>
      </c>
      <c r="O33" s="183">
        <v>0</v>
      </c>
      <c r="P33" s="183">
        <v>0</v>
      </c>
      <c r="Q33" s="183">
        <v>0</v>
      </c>
      <c r="R33" s="183">
        <v>0</v>
      </c>
      <c r="S33" s="183">
        <v>0</v>
      </c>
      <c r="T33" s="183">
        <v>0</v>
      </c>
      <c r="U33" s="291">
        <v>0</v>
      </c>
      <c r="V33" s="292">
        <v>0</v>
      </c>
    </row>
    <row r="34" spans="1:22" ht="11.25" customHeight="1" x14ac:dyDescent="0.2">
      <c r="A34" s="602"/>
      <c r="B34" s="603"/>
      <c r="C34" s="603"/>
      <c r="D34" s="603"/>
      <c r="E34" s="603"/>
      <c r="F34" s="603"/>
      <c r="G34" s="604"/>
      <c r="H34" s="413"/>
      <c r="I34" s="201">
        <f t="shared" si="0"/>
        <v>0</v>
      </c>
      <c r="J34" s="183"/>
      <c r="K34" s="183">
        <v>0</v>
      </c>
      <c r="L34" s="183">
        <v>0</v>
      </c>
      <c r="M34" s="183">
        <v>0</v>
      </c>
      <c r="N34" s="183">
        <v>0</v>
      </c>
      <c r="O34" s="183">
        <v>0</v>
      </c>
      <c r="P34" s="183">
        <v>0</v>
      </c>
      <c r="Q34" s="183">
        <v>0</v>
      </c>
      <c r="R34" s="183">
        <v>0</v>
      </c>
      <c r="S34" s="183">
        <v>0</v>
      </c>
      <c r="T34" s="183">
        <v>0</v>
      </c>
      <c r="U34" s="291">
        <v>0</v>
      </c>
      <c r="V34" s="292">
        <v>0</v>
      </c>
    </row>
    <row r="35" spans="1:22" ht="11.25" customHeight="1" x14ac:dyDescent="0.2">
      <c r="A35" s="602"/>
      <c r="B35" s="603"/>
      <c r="C35" s="603"/>
      <c r="D35" s="603"/>
      <c r="E35" s="603"/>
      <c r="F35" s="603"/>
      <c r="G35" s="604"/>
      <c r="H35" s="414"/>
      <c r="I35" s="201">
        <f t="shared" si="0"/>
        <v>0</v>
      </c>
      <c r="J35" s="183"/>
      <c r="K35" s="183">
        <v>0</v>
      </c>
      <c r="L35" s="183">
        <v>0</v>
      </c>
      <c r="M35" s="183">
        <v>0</v>
      </c>
      <c r="N35" s="183">
        <v>0</v>
      </c>
      <c r="O35" s="183">
        <v>0</v>
      </c>
      <c r="P35" s="183">
        <v>0</v>
      </c>
      <c r="Q35" s="183">
        <v>0</v>
      </c>
      <c r="R35" s="183">
        <v>0</v>
      </c>
      <c r="S35" s="183">
        <v>0</v>
      </c>
      <c r="T35" s="183">
        <v>0</v>
      </c>
      <c r="U35" s="183">
        <v>0</v>
      </c>
      <c r="V35" s="183">
        <v>0</v>
      </c>
    </row>
    <row r="36" spans="1:22" ht="11.25" customHeight="1" x14ac:dyDescent="0.2">
      <c r="A36" s="602"/>
      <c r="B36" s="603"/>
      <c r="C36" s="603"/>
      <c r="D36" s="603"/>
      <c r="E36" s="603"/>
      <c r="F36" s="603"/>
      <c r="G36" s="604"/>
      <c r="H36" s="413"/>
      <c r="I36" s="201">
        <f t="shared" si="0"/>
        <v>0</v>
      </c>
      <c r="J36" s="183"/>
      <c r="K36" s="183">
        <v>0</v>
      </c>
      <c r="L36" s="183">
        <v>0</v>
      </c>
      <c r="M36" s="183">
        <v>0</v>
      </c>
      <c r="N36" s="183">
        <v>0</v>
      </c>
      <c r="O36" s="183">
        <v>0</v>
      </c>
      <c r="P36" s="183">
        <v>0</v>
      </c>
      <c r="Q36" s="183">
        <v>0</v>
      </c>
      <c r="R36" s="183">
        <v>0</v>
      </c>
      <c r="S36" s="183">
        <v>0</v>
      </c>
      <c r="T36" s="183">
        <v>0</v>
      </c>
      <c r="U36" s="183">
        <v>0</v>
      </c>
      <c r="V36" s="183">
        <v>0</v>
      </c>
    </row>
    <row r="37" spans="1:22" ht="11.25" customHeight="1" x14ac:dyDescent="0.2">
      <c r="A37" s="602"/>
      <c r="B37" s="603"/>
      <c r="C37" s="603"/>
      <c r="D37" s="603"/>
      <c r="E37" s="603"/>
      <c r="F37" s="603"/>
      <c r="G37" s="604"/>
      <c r="H37" s="414"/>
      <c r="I37" s="201">
        <f t="shared" si="0"/>
        <v>0</v>
      </c>
      <c r="J37" s="183"/>
      <c r="K37" s="183">
        <v>0</v>
      </c>
      <c r="L37" s="183">
        <v>0</v>
      </c>
      <c r="M37" s="183">
        <v>0</v>
      </c>
      <c r="N37" s="183">
        <v>0</v>
      </c>
      <c r="O37" s="183">
        <v>0</v>
      </c>
      <c r="P37" s="183">
        <v>0</v>
      </c>
      <c r="Q37" s="183">
        <v>0</v>
      </c>
      <c r="R37" s="183">
        <v>0</v>
      </c>
      <c r="S37" s="183">
        <v>0</v>
      </c>
      <c r="T37" s="183">
        <v>0</v>
      </c>
      <c r="U37" s="183">
        <v>0</v>
      </c>
      <c r="V37" s="183">
        <v>0</v>
      </c>
    </row>
    <row r="38" spans="1:22" ht="11.25" customHeight="1" x14ac:dyDescent="0.2">
      <c r="A38" s="602"/>
      <c r="B38" s="603"/>
      <c r="C38" s="603"/>
      <c r="D38" s="603"/>
      <c r="E38" s="603"/>
      <c r="F38" s="603"/>
      <c r="G38" s="604"/>
      <c r="H38" s="414"/>
      <c r="I38" s="201">
        <f t="shared" si="0"/>
        <v>0</v>
      </c>
      <c r="J38" s="183"/>
      <c r="K38" s="183">
        <v>0</v>
      </c>
      <c r="L38" s="183">
        <v>0</v>
      </c>
      <c r="M38" s="183">
        <v>0</v>
      </c>
      <c r="N38" s="183">
        <v>0</v>
      </c>
      <c r="O38" s="183">
        <v>0</v>
      </c>
      <c r="P38" s="183">
        <v>0</v>
      </c>
      <c r="Q38" s="183">
        <v>0</v>
      </c>
      <c r="R38" s="183">
        <v>0</v>
      </c>
      <c r="S38" s="183">
        <v>0</v>
      </c>
      <c r="T38" s="183">
        <v>0</v>
      </c>
      <c r="U38" s="291">
        <v>0</v>
      </c>
      <c r="V38" s="292">
        <v>0</v>
      </c>
    </row>
    <row r="39" spans="1:22" ht="11.25" customHeight="1" x14ac:dyDescent="0.2">
      <c r="A39" s="602"/>
      <c r="B39" s="603"/>
      <c r="C39" s="603"/>
      <c r="D39" s="603"/>
      <c r="E39" s="603"/>
      <c r="F39" s="603"/>
      <c r="G39" s="604"/>
      <c r="H39" s="414"/>
      <c r="I39" s="201">
        <f t="shared" si="0"/>
        <v>0</v>
      </c>
      <c r="J39" s="183"/>
      <c r="K39" s="183">
        <v>0</v>
      </c>
      <c r="L39" s="183">
        <v>0</v>
      </c>
      <c r="M39" s="183">
        <v>0</v>
      </c>
      <c r="N39" s="183">
        <v>0</v>
      </c>
      <c r="O39" s="183">
        <v>0</v>
      </c>
      <c r="P39" s="183">
        <v>0</v>
      </c>
      <c r="Q39" s="183">
        <v>0</v>
      </c>
      <c r="R39" s="183">
        <v>0</v>
      </c>
      <c r="S39" s="183">
        <v>0</v>
      </c>
      <c r="T39" s="183">
        <v>0</v>
      </c>
      <c r="U39" s="291">
        <v>0</v>
      </c>
      <c r="V39" s="292">
        <v>0</v>
      </c>
    </row>
    <row r="40" spans="1:22" ht="11.25" customHeight="1" x14ac:dyDescent="0.2">
      <c r="A40" s="602"/>
      <c r="B40" s="603"/>
      <c r="C40" s="603"/>
      <c r="D40" s="603"/>
      <c r="E40" s="603"/>
      <c r="F40" s="603"/>
      <c r="G40" s="604"/>
      <c r="H40" s="414"/>
      <c r="I40" s="201">
        <f t="shared" si="0"/>
        <v>0</v>
      </c>
      <c r="J40" s="183"/>
      <c r="K40" s="183">
        <v>0</v>
      </c>
      <c r="L40" s="183">
        <v>0</v>
      </c>
      <c r="M40" s="183">
        <v>0</v>
      </c>
      <c r="N40" s="183">
        <v>0</v>
      </c>
      <c r="O40" s="183">
        <v>0</v>
      </c>
      <c r="P40" s="183">
        <v>0</v>
      </c>
      <c r="Q40" s="183">
        <v>0</v>
      </c>
      <c r="R40" s="183">
        <v>0</v>
      </c>
      <c r="S40" s="183">
        <v>0</v>
      </c>
      <c r="T40" s="183">
        <v>0</v>
      </c>
      <c r="U40" s="291">
        <v>0</v>
      </c>
      <c r="V40" s="292">
        <v>0</v>
      </c>
    </row>
    <row r="41" spans="1:22" ht="11.25" customHeight="1" x14ac:dyDescent="0.2">
      <c r="A41" s="602"/>
      <c r="B41" s="603"/>
      <c r="C41" s="603"/>
      <c r="D41" s="603"/>
      <c r="E41" s="603"/>
      <c r="F41" s="603"/>
      <c r="G41" s="604"/>
      <c r="H41" s="414"/>
      <c r="I41" s="201">
        <f t="shared" si="0"/>
        <v>0</v>
      </c>
      <c r="J41" s="183"/>
      <c r="K41" s="183">
        <v>0</v>
      </c>
      <c r="L41" s="183">
        <v>0</v>
      </c>
      <c r="M41" s="183">
        <v>0</v>
      </c>
      <c r="N41" s="183">
        <v>0</v>
      </c>
      <c r="O41" s="183">
        <v>0</v>
      </c>
      <c r="P41" s="183">
        <v>0</v>
      </c>
      <c r="Q41" s="183">
        <v>0</v>
      </c>
      <c r="R41" s="183">
        <v>0</v>
      </c>
      <c r="S41" s="183">
        <v>0</v>
      </c>
      <c r="T41" s="183">
        <v>0</v>
      </c>
      <c r="U41" s="291">
        <v>0</v>
      </c>
      <c r="V41" s="292">
        <v>0</v>
      </c>
    </row>
    <row r="42" spans="1:22" ht="11.25" customHeight="1" x14ac:dyDescent="0.2">
      <c r="A42" s="602"/>
      <c r="B42" s="603"/>
      <c r="C42" s="603"/>
      <c r="D42" s="603"/>
      <c r="E42" s="603"/>
      <c r="F42" s="603"/>
      <c r="G42" s="604"/>
      <c r="H42" s="413"/>
      <c r="I42" s="201">
        <f t="shared" si="0"/>
        <v>0</v>
      </c>
      <c r="J42" s="183"/>
      <c r="K42" s="183">
        <v>0</v>
      </c>
      <c r="L42" s="183">
        <v>0</v>
      </c>
      <c r="M42" s="183">
        <v>0</v>
      </c>
      <c r="N42" s="183">
        <v>0</v>
      </c>
      <c r="O42" s="183">
        <v>0</v>
      </c>
      <c r="P42" s="183">
        <v>0</v>
      </c>
      <c r="Q42" s="183">
        <v>0</v>
      </c>
      <c r="R42" s="183">
        <v>0</v>
      </c>
      <c r="S42" s="183">
        <v>0</v>
      </c>
      <c r="T42" s="183">
        <v>0</v>
      </c>
      <c r="U42" s="291">
        <v>0</v>
      </c>
      <c r="V42" s="292">
        <v>0</v>
      </c>
    </row>
    <row r="43" spans="1:22" ht="11.25" customHeight="1" x14ac:dyDescent="0.2">
      <c r="A43" s="602"/>
      <c r="B43" s="603"/>
      <c r="C43" s="603"/>
      <c r="D43" s="603"/>
      <c r="E43" s="603"/>
      <c r="F43" s="603"/>
      <c r="G43" s="604"/>
      <c r="H43" s="413"/>
      <c r="I43" s="201">
        <f t="shared" si="0"/>
        <v>0</v>
      </c>
      <c r="J43" s="183"/>
      <c r="K43" s="183">
        <v>0</v>
      </c>
      <c r="L43" s="183">
        <v>0</v>
      </c>
      <c r="M43" s="183">
        <v>0</v>
      </c>
      <c r="N43" s="183">
        <v>0</v>
      </c>
      <c r="O43" s="183">
        <v>0</v>
      </c>
      <c r="P43" s="183">
        <v>0</v>
      </c>
      <c r="Q43" s="183">
        <v>0</v>
      </c>
      <c r="R43" s="183">
        <v>0</v>
      </c>
      <c r="S43" s="183">
        <v>0</v>
      </c>
      <c r="T43" s="183">
        <v>0</v>
      </c>
      <c r="U43" s="291">
        <v>0</v>
      </c>
      <c r="V43" s="292">
        <v>0</v>
      </c>
    </row>
    <row r="44" spans="1:22" ht="11.25" customHeight="1" x14ac:dyDescent="0.2">
      <c r="A44" s="602"/>
      <c r="B44" s="603"/>
      <c r="C44" s="603"/>
      <c r="D44" s="603"/>
      <c r="E44" s="603"/>
      <c r="F44" s="603"/>
      <c r="G44" s="604"/>
      <c r="H44" s="413"/>
      <c r="I44" s="201">
        <f t="shared" si="0"/>
        <v>0</v>
      </c>
      <c r="J44" s="183"/>
      <c r="K44" s="183">
        <v>0</v>
      </c>
      <c r="L44" s="183">
        <v>0</v>
      </c>
      <c r="M44" s="183">
        <v>0</v>
      </c>
      <c r="N44" s="183">
        <v>0</v>
      </c>
      <c r="O44" s="183">
        <v>0</v>
      </c>
      <c r="P44" s="183">
        <v>0</v>
      </c>
      <c r="Q44" s="183">
        <v>0</v>
      </c>
      <c r="R44" s="183">
        <v>0</v>
      </c>
      <c r="S44" s="183">
        <v>0</v>
      </c>
      <c r="T44" s="183">
        <v>0</v>
      </c>
      <c r="U44" s="291">
        <v>0</v>
      </c>
      <c r="V44" s="292">
        <v>0</v>
      </c>
    </row>
    <row r="45" spans="1:22" ht="11.25" customHeight="1" x14ac:dyDescent="0.2">
      <c r="A45" s="602"/>
      <c r="B45" s="603"/>
      <c r="C45" s="603"/>
      <c r="D45" s="603"/>
      <c r="E45" s="603"/>
      <c r="F45" s="603"/>
      <c r="G45" s="604"/>
      <c r="H45" s="413"/>
      <c r="I45" s="201">
        <f t="shared" si="0"/>
        <v>0</v>
      </c>
      <c r="J45" s="183">
        <v>0</v>
      </c>
      <c r="K45" s="183">
        <v>0</v>
      </c>
      <c r="L45" s="183">
        <v>0</v>
      </c>
      <c r="M45" s="183">
        <v>0</v>
      </c>
      <c r="N45" s="183">
        <v>0</v>
      </c>
      <c r="O45" s="183">
        <v>0</v>
      </c>
      <c r="P45" s="183">
        <v>0</v>
      </c>
      <c r="Q45" s="183">
        <v>0</v>
      </c>
      <c r="R45" s="183">
        <v>0</v>
      </c>
      <c r="S45" s="183">
        <v>0</v>
      </c>
      <c r="T45" s="183">
        <v>0</v>
      </c>
      <c r="U45" s="291">
        <v>0</v>
      </c>
      <c r="V45" s="292">
        <v>0</v>
      </c>
    </row>
    <row r="46" spans="1:22" ht="3" customHeight="1" x14ac:dyDescent="0.2">
      <c r="A46" s="553"/>
      <c r="B46" s="554"/>
      <c r="C46" s="554"/>
      <c r="D46" s="554"/>
      <c r="E46" s="554"/>
      <c r="F46" s="554"/>
      <c r="G46" s="555"/>
      <c r="H46" s="111"/>
      <c r="I46" s="282"/>
      <c r="J46" s="58"/>
      <c r="K46" s="58"/>
      <c r="L46" s="58"/>
      <c r="M46" s="58"/>
      <c r="N46" s="58"/>
      <c r="O46" s="58"/>
      <c r="P46" s="23"/>
      <c r="Q46" s="284"/>
      <c r="R46" s="284"/>
      <c r="S46" s="284"/>
      <c r="T46" s="284"/>
      <c r="U46" s="285"/>
      <c r="V46" s="284"/>
    </row>
    <row r="47" spans="1:22" ht="3" customHeight="1" x14ac:dyDescent="0.2">
      <c r="A47" s="553"/>
      <c r="B47" s="554"/>
      <c r="C47" s="554"/>
      <c r="D47" s="554"/>
      <c r="E47" s="554"/>
      <c r="F47" s="554"/>
      <c r="G47" s="555"/>
      <c r="H47" s="111"/>
      <c r="I47" s="53"/>
      <c r="J47" s="47"/>
      <c r="K47" s="47"/>
      <c r="L47" s="47"/>
      <c r="M47" s="47"/>
      <c r="N47" s="47"/>
      <c r="O47" s="47"/>
      <c r="P47" s="22"/>
      <c r="Q47" s="25"/>
      <c r="R47" s="25"/>
      <c r="S47" s="25"/>
      <c r="T47" s="25"/>
      <c r="U47" s="283"/>
      <c r="V47" s="25"/>
    </row>
    <row r="48" spans="1:22" ht="11.25" customHeight="1" x14ac:dyDescent="0.2">
      <c r="A48" s="553" t="s">
        <v>155</v>
      </c>
      <c r="B48" s="554"/>
      <c r="C48" s="554"/>
      <c r="D48" s="554"/>
      <c r="E48" s="554"/>
      <c r="F48" s="554"/>
      <c r="G48" s="555"/>
      <c r="H48" s="111"/>
      <c r="I48" s="431">
        <f>SUM(J48:V48)</f>
        <v>0</v>
      </c>
      <c r="J48" s="431">
        <f>SUM(J24:J45)</f>
        <v>0</v>
      </c>
      <c r="K48" s="431">
        <f t="shared" ref="K48:V48" si="1">SUM(K24:K45)</f>
        <v>0</v>
      </c>
      <c r="L48" s="431">
        <f t="shared" si="1"/>
        <v>0</v>
      </c>
      <c r="M48" s="431">
        <f t="shared" si="1"/>
        <v>0</v>
      </c>
      <c r="N48" s="431">
        <f t="shared" si="1"/>
        <v>0</v>
      </c>
      <c r="O48" s="431">
        <f t="shared" si="1"/>
        <v>0</v>
      </c>
      <c r="P48" s="431">
        <f t="shared" si="1"/>
        <v>0</v>
      </c>
      <c r="Q48" s="431">
        <f t="shared" si="1"/>
        <v>0</v>
      </c>
      <c r="R48" s="431">
        <f t="shared" si="1"/>
        <v>0</v>
      </c>
      <c r="S48" s="431">
        <f t="shared" si="1"/>
        <v>0</v>
      </c>
      <c r="T48" s="431">
        <f t="shared" si="1"/>
        <v>0</v>
      </c>
      <c r="U48" s="431">
        <f t="shared" si="1"/>
        <v>0</v>
      </c>
      <c r="V48" s="431">
        <f t="shared" si="1"/>
        <v>0</v>
      </c>
    </row>
    <row r="49" spans="1:22" ht="3" customHeight="1" x14ac:dyDescent="0.2">
      <c r="A49" s="562"/>
      <c r="B49" s="563"/>
      <c r="C49" s="563"/>
      <c r="D49" s="563"/>
      <c r="E49" s="563"/>
      <c r="F49" s="563"/>
      <c r="G49" s="564"/>
      <c r="H49" s="114"/>
      <c r="I49" s="53"/>
      <c r="J49" s="287"/>
      <c r="K49" s="287"/>
      <c r="L49" s="287"/>
      <c r="M49" s="287"/>
      <c r="N49" s="287"/>
      <c r="O49" s="287"/>
      <c r="P49" s="287"/>
      <c r="Q49" s="287"/>
      <c r="R49" s="287"/>
      <c r="S49" s="287"/>
      <c r="T49" s="287"/>
      <c r="U49" s="287"/>
      <c r="V49" s="287"/>
    </row>
    <row r="50" spans="1:22" ht="11.25" customHeight="1" x14ac:dyDescent="0.2">
      <c r="A50" s="574" t="s">
        <v>147</v>
      </c>
      <c r="B50" s="575"/>
      <c r="C50" s="575"/>
      <c r="D50" s="575"/>
      <c r="E50" s="575"/>
      <c r="F50" s="575"/>
      <c r="G50" s="576"/>
      <c r="H50" s="114"/>
      <c r="I50" s="286">
        <f>SUM(J50:V50)</f>
        <v>0</v>
      </c>
      <c r="J50" s="286">
        <f>SUM(J51:J53)</f>
        <v>0</v>
      </c>
      <c r="K50" s="286">
        <f t="shared" ref="K50:V50" si="2">SUM(K51:K53)</f>
        <v>0</v>
      </c>
      <c r="L50" s="286">
        <f t="shared" si="2"/>
        <v>0</v>
      </c>
      <c r="M50" s="286">
        <f t="shared" si="2"/>
        <v>0</v>
      </c>
      <c r="N50" s="286">
        <f t="shared" si="2"/>
        <v>0</v>
      </c>
      <c r="O50" s="286">
        <f t="shared" si="2"/>
        <v>0</v>
      </c>
      <c r="P50" s="286">
        <f t="shared" si="2"/>
        <v>0</v>
      </c>
      <c r="Q50" s="286">
        <f t="shared" si="2"/>
        <v>0</v>
      </c>
      <c r="R50" s="286">
        <f t="shared" si="2"/>
        <v>0</v>
      </c>
      <c r="S50" s="286">
        <f t="shared" si="2"/>
        <v>0</v>
      </c>
      <c r="T50" s="286">
        <f t="shared" si="2"/>
        <v>0</v>
      </c>
      <c r="U50" s="286">
        <f t="shared" si="2"/>
        <v>0</v>
      </c>
      <c r="V50" s="286">
        <f t="shared" si="2"/>
        <v>0</v>
      </c>
    </row>
    <row r="51" spans="1:22" ht="11.25" customHeight="1" x14ac:dyDescent="0.2">
      <c r="A51" s="123" t="s">
        <v>109</v>
      </c>
      <c r="B51" s="584" t="s">
        <v>152</v>
      </c>
      <c r="C51" s="584"/>
      <c r="D51" s="584"/>
      <c r="E51" s="584"/>
      <c r="F51" s="584"/>
      <c r="G51" s="611"/>
      <c r="H51" s="114" t="s">
        <v>148</v>
      </c>
      <c r="I51" s="537">
        <f t="shared" ref="I51:I53" si="3">SUM(J51:V51)</f>
        <v>0</v>
      </c>
      <c r="J51" s="537">
        <f>SUM(J24:J30)</f>
        <v>0</v>
      </c>
      <c r="K51" s="183"/>
      <c r="L51" s="183">
        <v>0</v>
      </c>
      <c r="M51" s="183">
        <v>0</v>
      </c>
      <c r="N51" s="183">
        <v>0</v>
      </c>
      <c r="O51" s="183">
        <v>0</v>
      </c>
      <c r="P51" s="183">
        <v>0</v>
      </c>
      <c r="Q51" s="183">
        <v>0</v>
      </c>
      <c r="R51" s="183">
        <v>0</v>
      </c>
      <c r="S51" s="183">
        <v>0</v>
      </c>
      <c r="T51" s="183">
        <v>0</v>
      </c>
      <c r="U51" s="183">
        <v>0</v>
      </c>
      <c r="V51" s="183">
        <v>0</v>
      </c>
    </row>
    <row r="52" spans="1:22" ht="11.25" customHeight="1" x14ac:dyDescent="0.2">
      <c r="A52" s="123" t="s">
        <v>109</v>
      </c>
      <c r="B52" s="584" t="s">
        <v>153</v>
      </c>
      <c r="C52" s="584"/>
      <c r="D52" s="584"/>
      <c r="E52" s="584"/>
      <c r="F52" s="584"/>
      <c r="G52" s="611"/>
      <c r="H52" s="114" t="s">
        <v>149</v>
      </c>
      <c r="I52" s="537">
        <f t="shared" si="3"/>
        <v>0</v>
      </c>
      <c r="J52" s="537">
        <f>SUM(J34:J36)</f>
        <v>0</v>
      </c>
      <c r="K52" s="183">
        <v>0</v>
      </c>
      <c r="L52" s="183">
        <v>0</v>
      </c>
      <c r="M52" s="183">
        <v>0</v>
      </c>
      <c r="N52" s="183">
        <v>0</v>
      </c>
      <c r="O52" s="183">
        <v>0</v>
      </c>
      <c r="P52" s="183">
        <v>0</v>
      </c>
      <c r="Q52" s="183">
        <v>0</v>
      </c>
      <c r="R52" s="183">
        <v>0</v>
      </c>
      <c r="S52" s="183">
        <v>0</v>
      </c>
      <c r="T52" s="183">
        <v>0</v>
      </c>
      <c r="U52" s="183">
        <v>0</v>
      </c>
      <c r="V52" s="183">
        <v>0</v>
      </c>
    </row>
    <row r="53" spans="1:22" ht="11.25" customHeight="1" x14ac:dyDescent="0.2">
      <c r="A53" s="123" t="s">
        <v>109</v>
      </c>
      <c r="B53" s="584" t="s">
        <v>154</v>
      </c>
      <c r="C53" s="584"/>
      <c r="D53" s="584"/>
      <c r="E53" s="584"/>
      <c r="F53" s="584"/>
      <c r="G53" s="611"/>
      <c r="H53" s="114" t="s">
        <v>150</v>
      </c>
      <c r="I53" s="183">
        <f t="shared" si="3"/>
        <v>0</v>
      </c>
      <c r="J53" s="183">
        <v>0</v>
      </c>
      <c r="K53" s="183">
        <v>0</v>
      </c>
      <c r="L53" s="183">
        <v>0</v>
      </c>
      <c r="M53" s="183">
        <v>0</v>
      </c>
      <c r="N53" s="183">
        <v>0</v>
      </c>
      <c r="O53" s="183">
        <v>0</v>
      </c>
      <c r="P53" s="183">
        <v>0</v>
      </c>
      <c r="Q53" s="183">
        <v>0</v>
      </c>
      <c r="R53" s="183">
        <v>0</v>
      </c>
      <c r="S53" s="183">
        <v>0</v>
      </c>
      <c r="T53" s="183">
        <v>0</v>
      </c>
      <c r="U53" s="183">
        <v>0</v>
      </c>
      <c r="V53" s="183">
        <v>0</v>
      </c>
    </row>
    <row r="54" spans="1:22" ht="3" customHeight="1" x14ac:dyDescent="0.2">
      <c r="A54" s="580"/>
      <c r="B54" s="581"/>
      <c r="C54" s="581"/>
      <c r="D54" s="581"/>
      <c r="E54" s="581"/>
      <c r="F54" s="581"/>
      <c r="G54" s="582"/>
      <c r="H54" s="277"/>
      <c r="I54" s="278"/>
      <c r="J54" s="288"/>
      <c r="K54" s="279"/>
      <c r="L54" s="280"/>
      <c r="M54" s="279"/>
      <c r="N54" s="280"/>
      <c r="O54" s="279"/>
      <c r="P54" s="280"/>
      <c r="Q54" s="281"/>
      <c r="R54" s="52"/>
      <c r="S54" s="281"/>
      <c r="T54" s="52"/>
      <c r="U54" s="289"/>
      <c r="V54" s="288"/>
    </row>
    <row r="55" spans="1:22" ht="11.25" customHeight="1" x14ac:dyDescent="0.2">
      <c r="A55" s="293"/>
      <c r="B55" s="293"/>
      <c r="C55" s="293"/>
      <c r="D55" s="263"/>
      <c r="E55" s="263"/>
      <c r="F55" s="294"/>
      <c r="G55" s="34"/>
      <c r="I55" s="36"/>
      <c r="J55" s="61"/>
      <c r="K55" s="36"/>
      <c r="L55" s="61"/>
      <c r="M55" s="36"/>
      <c r="N55" s="36"/>
      <c r="O55" s="36"/>
      <c r="P55" s="36"/>
    </row>
    <row r="56" spans="1:22" ht="11.25" customHeight="1" x14ac:dyDescent="0.2">
      <c r="A56" s="272"/>
      <c r="B56" s="272"/>
      <c r="C56" s="272"/>
      <c r="D56" s="272"/>
      <c r="E56" s="272"/>
      <c r="F56" s="445"/>
      <c r="G56" s="34"/>
      <c r="H56" s="444"/>
      <c r="I56" s="269"/>
      <c r="J56" s="269"/>
      <c r="K56" s="269"/>
      <c r="L56" s="269"/>
      <c r="M56" s="269"/>
      <c r="N56" s="269"/>
      <c r="O56" s="269"/>
      <c r="P56" s="269"/>
    </row>
    <row r="57" spans="1:22" ht="11.25" customHeight="1" x14ac:dyDescent="0.2">
      <c r="A57" s="274"/>
      <c r="B57" s="274"/>
      <c r="C57" s="274"/>
      <c r="D57" s="272"/>
      <c r="E57" s="272"/>
      <c r="F57" s="445"/>
      <c r="G57" s="34"/>
      <c r="H57" s="444"/>
      <c r="I57" s="265"/>
      <c r="J57" s="265"/>
      <c r="K57" s="265"/>
      <c r="L57" s="265"/>
      <c r="M57" s="265"/>
      <c r="N57" s="265"/>
      <c r="O57" s="265"/>
      <c r="P57" s="61"/>
    </row>
  </sheetData>
  <customSheetViews>
    <customSheetView guid="{E5F09CA3-2595-4EC3-A32D-F75E87B8A434}" showGridLines="0" zeroValues="0" fitToPage="1">
      <selection activeCell="I15" sqref="I15"/>
      <pageMargins left="0.47244094488188981" right="0.47244094488188981" top="0.23622047244094491" bottom="0.47244094488188981" header="0" footer="0.31496062992125984"/>
      <pageSetup paperSize="9" scale="99" orientation="landscape" r:id="rId1"/>
      <headerFooter alignWithMargins="0">
        <oddFooter>&amp;C&amp;7Form.  21 &amp;R&amp;7&amp;P von &amp;N</oddFooter>
      </headerFooter>
    </customSheetView>
    <customSheetView guid="{D8E0EBF0-41F9-4B34-B3A3-37F4D54137CB}" showGridLines="0" zeroValues="0" fitToPage="1">
      <selection activeCell="I15" sqref="I15"/>
      <pageMargins left="0.47244094488188981" right="0.47244094488188981" top="0.23622047244094491" bottom="0.47244094488188981" header="0" footer="0.31496062992125984"/>
      <pageSetup paperSize="9" scale="99" orientation="landscape" r:id="rId2"/>
      <headerFooter alignWithMargins="0">
        <oddFooter>&amp;C&amp;7Form.  21 &amp;R&amp;7&amp;P von &amp;N</oddFooter>
      </headerFooter>
    </customSheetView>
  </customSheetViews>
  <mergeCells count="38">
    <mergeCell ref="A54:G54"/>
    <mergeCell ref="A14:G14"/>
    <mergeCell ref="B51:G51"/>
    <mergeCell ref="A49:G49"/>
    <mergeCell ref="B52:G52"/>
    <mergeCell ref="A15:G15"/>
    <mergeCell ref="A29:G29"/>
    <mergeCell ref="A25:G25"/>
    <mergeCell ref="A26:G26"/>
    <mergeCell ref="A27:G27"/>
    <mergeCell ref="A28:G28"/>
    <mergeCell ref="A47:G47"/>
    <mergeCell ref="B53:G53"/>
    <mergeCell ref="A39:G39"/>
    <mergeCell ref="A45:G45"/>
    <mergeCell ref="A48:G48"/>
    <mergeCell ref="A33:G33"/>
    <mergeCell ref="A10:G10"/>
    <mergeCell ref="A11:G11"/>
    <mergeCell ref="A12:G12"/>
    <mergeCell ref="A13:G13"/>
    <mergeCell ref="A24:G24"/>
    <mergeCell ref="A50:G50"/>
    <mergeCell ref="H17:H21"/>
    <mergeCell ref="A46:G46"/>
    <mergeCell ref="A43:G43"/>
    <mergeCell ref="A44:G44"/>
    <mergeCell ref="A38:G38"/>
    <mergeCell ref="A40:G40"/>
    <mergeCell ref="A41:G41"/>
    <mergeCell ref="A42:G42"/>
    <mergeCell ref="A34:G34"/>
    <mergeCell ref="A35:G35"/>
    <mergeCell ref="A36:G36"/>
    <mergeCell ref="A37:G37"/>
    <mergeCell ref="A30:G30"/>
    <mergeCell ref="A31:G31"/>
    <mergeCell ref="A32:G32"/>
  </mergeCells>
  <phoneticPr fontId="1" type="noConversion"/>
  <pageMargins left="0.47244094488188981" right="0.47244094488188981" top="0.23622047244094491" bottom="0.47244094488188981" header="0" footer="0.31496062992125984"/>
  <pageSetup paperSize="9" scale="99" orientation="landscape" r:id="rId3"/>
  <headerFooter alignWithMargins="0">
    <oddFooter>&amp;C&amp;7Form.  21 &amp;R&amp;7&amp;P von &amp;N</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6">
    <tabColor theme="6" tint="0.39997558519241921"/>
    <pageSetUpPr fitToPage="1"/>
  </sheetPr>
  <dimension ref="A1:AD56"/>
  <sheetViews>
    <sheetView showGridLines="0" showZeros="0" zoomScale="115" zoomScaleNormal="115" zoomScaleSheetLayoutView="100" workbookViewId="0">
      <selection activeCell="I15" sqref="I15"/>
    </sheetView>
  </sheetViews>
  <sheetFormatPr baseColWidth="10" defaultColWidth="12.7109375" defaultRowHeight="11.25" customHeight="1" x14ac:dyDescent="0.2"/>
  <cols>
    <col min="1" max="2" width="1.7109375" style="1" customWidth="1"/>
    <col min="3" max="3" width="8.140625" style="1" customWidth="1"/>
    <col min="4" max="5" width="3.7109375" style="1" customWidth="1"/>
    <col min="6" max="6" width="8.7109375" style="2" customWidth="1"/>
    <col min="7" max="7" width="5.7109375" style="8" customWidth="1"/>
    <col min="8" max="8" width="3.7109375" style="8" customWidth="1"/>
    <col min="9" max="10" width="8.7109375" style="1" customWidth="1"/>
    <col min="11" max="22" width="7.140625" style="1" customWidth="1"/>
    <col min="23" max="26" width="9.42578125" style="1" customWidth="1"/>
    <col min="27" max="16384" width="12.7109375" style="1"/>
  </cols>
  <sheetData>
    <row r="1" spans="1:22" customFormat="1" ht="12.75" x14ac:dyDescent="0.2"/>
    <row r="2" spans="1:22" customFormat="1" ht="12.75" x14ac:dyDescent="0.2"/>
    <row r="3" spans="1:22" customFormat="1" ht="12.75" x14ac:dyDescent="0.2"/>
    <row r="4" spans="1:22" customFormat="1" ht="12.75" x14ac:dyDescent="0.2"/>
    <row r="5" spans="1:22" ht="8.1" customHeight="1" x14ac:dyDescent="0.2">
      <c r="G5" s="3"/>
      <c r="H5" s="4"/>
      <c r="I5" s="5"/>
      <c r="J5" s="6"/>
      <c r="K5" s="5"/>
      <c r="L5" s="6"/>
      <c r="M5" s="6"/>
      <c r="N5" s="5"/>
      <c r="O5" s="39"/>
      <c r="P5" s="5"/>
      <c r="Q5" s="5"/>
      <c r="R5" s="5"/>
      <c r="S5" s="5"/>
    </row>
    <row r="6" spans="1:22" ht="11.25" customHeight="1" x14ac:dyDescent="0.2">
      <c r="A6" s="515" t="s">
        <v>218</v>
      </c>
      <c r="E6" s="5"/>
      <c r="G6" s="3"/>
      <c r="H6" s="4"/>
      <c r="I6" s="5"/>
      <c r="J6" s="6"/>
      <c r="K6" s="5"/>
      <c r="L6" s="6"/>
      <c r="M6" s="6"/>
      <c r="N6" s="5"/>
      <c r="O6" s="39"/>
      <c r="P6" s="5"/>
      <c r="Q6" s="5"/>
      <c r="R6" s="5"/>
      <c r="S6" s="5"/>
    </row>
    <row r="7" spans="1:22" ht="3" customHeight="1" x14ac:dyDescent="0.2">
      <c r="G7" s="3"/>
      <c r="H7" s="4"/>
      <c r="I7" s="5"/>
      <c r="J7" s="6"/>
      <c r="K7" s="5"/>
      <c r="L7" s="6"/>
      <c r="M7" s="6"/>
      <c r="N7" s="5"/>
      <c r="O7" s="39"/>
      <c r="P7" s="5"/>
      <c r="Q7" s="5"/>
      <c r="R7" s="5"/>
      <c r="S7" s="5"/>
    </row>
    <row r="8" spans="1:22" ht="3" customHeight="1" x14ac:dyDescent="0.2">
      <c r="G8" s="3"/>
      <c r="H8" s="4"/>
      <c r="I8" s="5"/>
      <c r="J8" s="6"/>
      <c r="K8" s="5"/>
      <c r="L8" s="6"/>
      <c r="M8" s="6"/>
      <c r="N8" s="5"/>
      <c r="O8" s="39"/>
      <c r="P8" s="5"/>
      <c r="Q8" s="5"/>
      <c r="R8" s="5"/>
      <c r="S8" s="5"/>
    </row>
    <row r="9" spans="1:22" ht="11.25" customHeight="1" x14ac:dyDescent="0.2">
      <c r="G9" s="3"/>
      <c r="H9" s="4"/>
      <c r="I9" s="5"/>
      <c r="J9" s="6"/>
      <c r="K9" s="5"/>
      <c r="L9" s="6"/>
      <c r="M9" s="6"/>
      <c r="N9" s="5"/>
      <c r="O9" s="39"/>
      <c r="P9" s="5"/>
      <c r="Q9" s="5"/>
      <c r="R9" s="5"/>
      <c r="S9" s="5"/>
    </row>
    <row r="10" spans="1:22" ht="12.75" customHeight="1" x14ac:dyDescent="0.25">
      <c r="A10" s="605">
        <f>'kernobstsaft 20 (OHNE LA)'!$A$9</f>
        <v>0</v>
      </c>
      <c r="B10" s="606"/>
      <c r="C10" s="606"/>
      <c r="D10" s="606"/>
      <c r="E10" s="606"/>
      <c r="F10" s="606"/>
      <c r="G10" s="607"/>
      <c r="H10" s="4"/>
      <c r="I10" s="7" t="s">
        <v>226</v>
      </c>
      <c r="J10" s="6"/>
      <c r="K10" s="5"/>
      <c r="L10" s="6"/>
      <c r="M10" s="6"/>
      <c r="N10" s="5"/>
      <c r="O10" s="39"/>
      <c r="P10" s="5"/>
      <c r="Q10" s="5"/>
      <c r="R10" s="5"/>
      <c r="S10" s="5"/>
    </row>
    <row r="11" spans="1:22" ht="11.25" customHeight="1" x14ac:dyDescent="0.2">
      <c r="A11" s="608">
        <f>'kernobstsaft 20 (OHNE LA)'!$A$10</f>
        <v>0</v>
      </c>
      <c r="B11" s="609"/>
      <c r="C11" s="609"/>
      <c r="D11" s="609"/>
      <c r="E11" s="609"/>
      <c r="F11" s="609"/>
      <c r="G11" s="610"/>
      <c r="H11" s="4"/>
      <c r="J11" s="6"/>
      <c r="K11" s="5"/>
      <c r="L11" s="6"/>
      <c r="M11" s="6"/>
      <c r="N11" s="5"/>
      <c r="O11" s="39"/>
      <c r="P11" s="5"/>
      <c r="Q11" s="5"/>
      <c r="R11" s="5"/>
      <c r="S11" s="5"/>
    </row>
    <row r="12" spans="1:22" ht="11.25" customHeight="1" x14ac:dyDescent="0.2">
      <c r="A12" s="608">
        <f>'kernobstsaft 20 (OHNE LA)'!$A$11</f>
        <v>0</v>
      </c>
      <c r="B12" s="609"/>
      <c r="C12" s="609"/>
      <c r="D12" s="609"/>
      <c r="E12" s="609"/>
      <c r="F12" s="609"/>
      <c r="G12" s="610"/>
      <c r="I12" s="9" t="s">
        <v>158</v>
      </c>
    </row>
    <row r="13" spans="1:22" ht="11.25" customHeight="1" x14ac:dyDescent="0.2">
      <c r="A13" s="608">
        <f>'kernobstsaft 20 (OHNE LA)'!$A$12</f>
        <v>0</v>
      </c>
      <c r="B13" s="609"/>
      <c r="C13" s="609"/>
      <c r="D13" s="609"/>
      <c r="E13" s="609"/>
      <c r="F13" s="609"/>
      <c r="G13" s="610"/>
      <c r="I13" s="526" t="s">
        <v>245</v>
      </c>
    </row>
    <row r="14" spans="1:22" ht="11.25" customHeight="1" x14ac:dyDescent="0.2">
      <c r="A14" s="608">
        <f>'kernobstsaft 20 (OHNE LA)'!$A$13</f>
        <v>0</v>
      </c>
      <c r="B14" s="609"/>
      <c r="C14" s="609"/>
      <c r="D14" s="609"/>
      <c r="E14" s="609"/>
      <c r="F14" s="609"/>
      <c r="G14" s="610"/>
      <c r="I14" s="10"/>
    </row>
    <row r="15" spans="1:22" ht="11.25" customHeight="1" x14ac:dyDescent="0.2">
      <c r="A15" s="565" t="s">
        <v>106</v>
      </c>
      <c r="B15" s="566"/>
      <c r="C15" s="566"/>
      <c r="D15" s="566"/>
      <c r="E15" s="566"/>
      <c r="F15" s="566"/>
      <c r="G15" s="567"/>
      <c r="I15" s="542">
        <v>2024</v>
      </c>
      <c r="J15" s="10"/>
      <c r="V15" s="295" t="s">
        <v>210</v>
      </c>
    </row>
    <row r="16" spans="1:22" ht="3" customHeight="1" x14ac:dyDescent="0.2">
      <c r="C16" s="30"/>
    </row>
    <row r="17" spans="1:30" ht="11.25" customHeight="1" x14ac:dyDescent="0.2">
      <c r="A17" s="126" t="s">
        <v>159</v>
      </c>
      <c r="B17" s="127"/>
      <c r="C17" s="128"/>
      <c r="D17" s="129"/>
      <c r="E17" s="129"/>
      <c r="F17" s="130"/>
      <c r="G17" s="131"/>
      <c r="H17" s="612" t="s">
        <v>162</v>
      </c>
      <c r="I17" s="133" t="s">
        <v>21</v>
      </c>
      <c r="J17" s="134" t="s">
        <v>41</v>
      </c>
      <c r="K17" s="134"/>
      <c r="L17" s="134"/>
      <c r="M17" s="134"/>
      <c r="N17" s="134"/>
      <c r="O17" s="135"/>
      <c r="P17" s="136" t="s">
        <v>42</v>
      </c>
      <c r="Q17" s="137"/>
      <c r="R17" s="137"/>
      <c r="S17" s="137"/>
      <c r="T17" s="137"/>
      <c r="U17" s="137"/>
      <c r="V17" s="138"/>
    </row>
    <row r="18" spans="1:30" ht="11.25" customHeight="1" x14ac:dyDescent="0.2">
      <c r="A18" s="40" t="s">
        <v>160</v>
      </c>
      <c r="B18" s="32"/>
      <c r="C18" s="32"/>
      <c r="D18" s="186"/>
      <c r="E18" s="186"/>
      <c r="F18" s="140"/>
      <c r="G18" s="141"/>
      <c r="H18" s="613"/>
      <c r="I18" s="142"/>
      <c r="J18" s="143" t="s">
        <v>43</v>
      </c>
      <c r="K18" s="144"/>
      <c r="L18" s="145"/>
      <c r="M18" s="146" t="s">
        <v>44</v>
      </c>
      <c r="N18" s="146" t="s">
        <v>45</v>
      </c>
      <c r="O18" s="147" t="s">
        <v>46</v>
      </c>
      <c r="P18" s="148" t="s">
        <v>47</v>
      </c>
      <c r="Q18" s="149"/>
      <c r="R18" s="149"/>
      <c r="S18" s="150"/>
      <c r="T18" s="44" t="s">
        <v>46</v>
      </c>
      <c r="U18" s="43" t="s">
        <v>48</v>
      </c>
      <c r="V18" s="44" t="s">
        <v>49</v>
      </c>
    </row>
    <row r="19" spans="1:30" ht="11.25" customHeight="1" x14ac:dyDescent="0.2">
      <c r="A19" s="40" t="s">
        <v>163</v>
      </c>
      <c r="B19" s="139"/>
      <c r="C19" s="32"/>
      <c r="D19" s="11"/>
      <c r="E19" s="11"/>
      <c r="F19" s="140"/>
      <c r="G19" s="141"/>
      <c r="H19" s="613"/>
      <c r="I19" s="142"/>
      <c r="J19" s="146" t="s">
        <v>50</v>
      </c>
      <c r="K19" s="143" t="s">
        <v>51</v>
      </c>
      <c r="L19" s="145"/>
      <c r="M19" s="142"/>
      <c r="N19" s="142" t="s">
        <v>52</v>
      </c>
      <c r="O19" s="147" t="s">
        <v>53</v>
      </c>
      <c r="P19" s="151" t="s">
        <v>54</v>
      </c>
      <c r="Q19" s="152" t="s">
        <v>55</v>
      </c>
      <c r="R19" s="149"/>
      <c r="S19" s="150"/>
      <c r="T19" s="44" t="s">
        <v>53</v>
      </c>
      <c r="U19" s="153" t="s">
        <v>56</v>
      </c>
      <c r="V19" s="44" t="s">
        <v>57</v>
      </c>
    </row>
    <row r="20" spans="1:30" ht="11.25" customHeight="1" x14ac:dyDescent="0.2">
      <c r="A20" s="40" t="s">
        <v>161</v>
      </c>
      <c r="B20" s="11"/>
      <c r="C20" s="11"/>
      <c r="D20" s="11"/>
      <c r="E20" s="11"/>
      <c r="F20" s="12"/>
      <c r="G20" s="141"/>
      <c r="H20" s="613"/>
      <c r="I20" s="154"/>
      <c r="J20" s="154"/>
      <c r="K20" s="155" t="s">
        <v>58</v>
      </c>
      <c r="L20" s="156" t="s">
        <v>59</v>
      </c>
      <c r="M20" s="154" t="s">
        <v>60</v>
      </c>
      <c r="N20" s="154" t="s">
        <v>60</v>
      </c>
      <c r="O20" s="156" t="s">
        <v>60</v>
      </c>
      <c r="P20" s="157" t="s">
        <v>61</v>
      </c>
      <c r="Q20" s="158" t="s">
        <v>62</v>
      </c>
      <c r="R20" s="158" t="s">
        <v>63</v>
      </c>
      <c r="S20" s="159" t="s">
        <v>64</v>
      </c>
      <c r="T20" s="154" t="s">
        <v>60</v>
      </c>
      <c r="U20" s="160" t="s">
        <v>65</v>
      </c>
      <c r="V20" s="161" t="s">
        <v>66</v>
      </c>
    </row>
    <row r="21" spans="1:30" ht="11.25" customHeight="1" x14ac:dyDescent="0.2">
      <c r="A21" s="162"/>
      <c r="B21" s="163"/>
      <c r="C21" s="163"/>
      <c r="D21" s="163"/>
      <c r="E21" s="163"/>
      <c r="F21" s="164"/>
      <c r="G21" s="165"/>
      <c r="H21" s="614"/>
      <c r="I21" s="167" t="s">
        <v>67</v>
      </c>
      <c r="J21" s="167"/>
      <c r="K21" s="167"/>
      <c r="L21" s="167"/>
      <c r="M21" s="167"/>
      <c r="N21" s="167"/>
      <c r="O21" s="168"/>
      <c r="P21" s="168"/>
      <c r="Q21" s="159"/>
      <c r="R21" s="159"/>
      <c r="S21" s="159"/>
      <c r="T21" s="149"/>
      <c r="U21" s="159"/>
      <c r="V21" s="161"/>
    </row>
    <row r="22" spans="1:30" ht="11.25" customHeight="1" x14ac:dyDescent="0.2">
      <c r="A22" s="105"/>
      <c r="B22" s="11"/>
      <c r="C22" s="11"/>
      <c r="D22" s="11"/>
      <c r="E22" s="11"/>
      <c r="F22" s="12"/>
      <c r="G22" s="101"/>
      <c r="H22" s="101"/>
      <c r="I22" s="101">
        <v>1</v>
      </c>
      <c r="J22" s="101">
        <v>2</v>
      </c>
      <c r="K22" s="101">
        <v>3</v>
      </c>
      <c r="L22" s="101">
        <v>4</v>
      </c>
      <c r="M22" s="101">
        <v>5</v>
      </c>
      <c r="N22" s="101">
        <v>6</v>
      </c>
      <c r="O22" s="101">
        <v>7</v>
      </c>
      <c r="P22" s="101">
        <v>8</v>
      </c>
      <c r="Q22" s="101">
        <v>9</v>
      </c>
      <c r="R22" s="42">
        <v>10</v>
      </c>
      <c r="S22" s="42">
        <v>11</v>
      </c>
      <c r="T22" s="42">
        <v>18</v>
      </c>
      <c r="U22" s="42">
        <v>16</v>
      </c>
      <c r="V22" s="42">
        <v>14</v>
      </c>
    </row>
    <row r="23" spans="1:30" ht="3" customHeight="1" x14ac:dyDescent="0.2">
      <c r="A23" s="121"/>
      <c r="B23" s="11"/>
      <c r="C23" s="11"/>
      <c r="D23" s="11"/>
      <c r="E23" s="11"/>
      <c r="F23" s="12"/>
      <c r="G23" s="13"/>
      <c r="H23" s="14"/>
      <c r="I23" s="108"/>
      <c r="J23" s="108"/>
      <c r="K23" s="108"/>
      <c r="L23" s="108"/>
      <c r="M23" s="108"/>
      <c r="N23" s="108"/>
      <c r="O23" s="49"/>
      <c r="P23" s="169"/>
      <c r="Q23" s="50"/>
      <c r="R23" s="50"/>
      <c r="S23" s="50"/>
      <c r="T23" s="50"/>
      <c r="U23" s="51"/>
      <c r="V23" s="50"/>
    </row>
    <row r="24" spans="1:30" ht="11.25" customHeight="1" x14ac:dyDescent="0.2">
      <c r="A24" s="602"/>
      <c r="B24" s="603"/>
      <c r="C24" s="603"/>
      <c r="D24" s="603"/>
      <c r="E24" s="603"/>
      <c r="F24" s="603"/>
      <c r="G24" s="604"/>
      <c r="H24" s="296"/>
      <c r="I24" s="201">
        <f t="shared" ref="I24:I49" si="0">SUM(J24:V24)</f>
        <v>0</v>
      </c>
      <c r="J24" s="192">
        <v>0</v>
      </c>
      <c r="K24" s="192">
        <v>0</v>
      </c>
      <c r="L24" s="192">
        <v>0</v>
      </c>
      <c r="M24" s="192">
        <v>0</v>
      </c>
      <c r="N24" s="192">
        <v>0</v>
      </c>
      <c r="O24" s="192">
        <v>0</v>
      </c>
      <c r="P24" s="192">
        <v>0</v>
      </c>
      <c r="Q24" s="192">
        <v>0</v>
      </c>
      <c r="R24" s="192">
        <v>0</v>
      </c>
      <c r="S24" s="192">
        <v>0</v>
      </c>
      <c r="T24" s="192">
        <v>0</v>
      </c>
      <c r="U24" s="192">
        <v>0</v>
      </c>
      <c r="V24" s="192">
        <v>0</v>
      </c>
    </row>
    <row r="25" spans="1:30" ht="11.25" customHeight="1" x14ac:dyDescent="0.2">
      <c r="A25" s="602"/>
      <c r="B25" s="603"/>
      <c r="C25" s="603"/>
      <c r="D25" s="603"/>
      <c r="E25" s="603"/>
      <c r="F25" s="603"/>
      <c r="G25" s="604"/>
      <c r="H25" s="114"/>
      <c r="I25" s="201">
        <f t="shared" si="0"/>
        <v>0</v>
      </c>
      <c r="J25" s="183">
        <v>0</v>
      </c>
      <c r="K25" s="183"/>
      <c r="L25" s="183">
        <v>0</v>
      </c>
      <c r="M25" s="183">
        <v>0</v>
      </c>
      <c r="N25" s="183">
        <v>0</v>
      </c>
      <c r="O25" s="183">
        <v>0</v>
      </c>
      <c r="P25" s="276">
        <v>0</v>
      </c>
      <c r="Q25" s="290">
        <v>0</v>
      </c>
      <c r="R25" s="290">
        <v>0</v>
      </c>
      <c r="S25" s="290">
        <v>0</v>
      </c>
      <c r="T25" s="290">
        <v>0</v>
      </c>
      <c r="U25" s="192">
        <v>0</v>
      </c>
      <c r="V25" s="290">
        <v>0</v>
      </c>
    </row>
    <row r="26" spans="1:30" ht="11.25" customHeight="1" x14ac:dyDescent="0.2">
      <c r="A26" s="602"/>
      <c r="B26" s="603"/>
      <c r="C26" s="603"/>
      <c r="D26" s="603"/>
      <c r="E26" s="603"/>
      <c r="F26" s="603"/>
      <c r="G26" s="604"/>
      <c r="H26" s="114"/>
      <c r="I26" s="201">
        <f t="shared" si="0"/>
        <v>0</v>
      </c>
      <c r="J26" s="183">
        <v>0</v>
      </c>
      <c r="K26" s="183"/>
      <c r="L26" s="183">
        <v>0</v>
      </c>
      <c r="M26" s="183">
        <v>0</v>
      </c>
      <c r="N26" s="183">
        <v>0</v>
      </c>
      <c r="O26" s="183">
        <v>0</v>
      </c>
      <c r="P26" s="183">
        <v>0</v>
      </c>
      <c r="Q26" s="183">
        <v>0</v>
      </c>
      <c r="R26" s="183">
        <v>0</v>
      </c>
      <c r="S26" s="183">
        <v>0</v>
      </c>
      <c r="T26" s="183">
        <v>0</v>
      </c>
      <c r="U26" s="183">
        <v>0</v>
      </c>
      <c r="V26" s="183">
        <v>0</v>
      </c>
    </row>
    <row r="27" spans="1:30" ht="11.25" customHeight="1" x14ac:dyDescent="0.2">
      <c r="A27" s="602"/>
      <c r="B27" s="603"/>
      <c r="C27" s="603"/>
      <c r="D27" s="603"/>
      <c r="E27" s="603"/>
      <c r="F27" s="603"/>
      <c r="G27" s="604"/>
      <c r="H27" s="114"/>
      <c r="I27" s="201">
        <f t="shared" si="0"/>
        <v>0</v>
      </c>
      <c r="J27" s="183">
        <v>0</v>
      </c>
      <c r="K27" s="183"/>
      <c r="L27" s="183">
        <v>0</v>
      </c>
      <c r="M27" s="183">
        <v>0</v>
      </c>
      <c r="N27" s="183">
        <v>0</v>
      </c>
      <c r="O27" s="183">
        <v>0</v>
      </c>
      <c r="P27" s="276">
        <v>0</v>
      </c>
      <c r="Q27" s="290">
        <v>0</v>
      </c>
      <c r="R27" s="290">
        <v>0</v>
      </c>
      <c r="S27" s="290">
        <v>0</v>
      </c>
      <c r="T27" s="290">
        <v>0</v>
      </c>
      <c r="U27" s="192">
        <v>0</v>
      </c>
      <c r="V27" s="290">
        <v>0</v>
      </c>
    </row>
    <row r="28" spans="1:30" ht="11.25" customHeight="1" x14ac:dyDescent="0.2">
      <c r="A28" s="602"/>
      <c r="B28" s="603"/>
      <c r="C28" s="603"/>
      <c r="D28" s="603"/>
      <c r="E28" s="603"/>
      <c r="F28" s="603"/>
      <c r="G28" s="604"/>
      <c r="H28" s="114"/>
      <c r="I28" s="201">
        <f t="shared" si="0"/>
        <v>0</v>
      </c>
      <c r="J28" s="183">
        <v>0</v>
      </c>
      <c r="K28" s="183"/>
      <c r="L28" s="183">
        <v>0</v>
      </c>
      <c r="M28" s="183">
        <v>0</v>
      </c>
      <c r="N28" s="183">
        <v>0</v>
      </c>
      <c r="O28" s="183">
        <v>0</v>
      </c>
      <c r="P28" s="276">
        <v>0</v>
      </c>
      <c r="Q28" s="290">
        <v>0</v>
      </c>
      <c r="R28" s="290">
        <v>0</v>
      </c>
      <c r="S28" s="290">
        <v>0</v>
      </c>
      <c r="T28" s="290">
        <v>0</v>
      </c>
      <c r="U28" s="192">
        <v>0</v>
      </c>
      <c r="V28" s="290">
        <v>0</v>
      </c>
    </row>
    <row r="29" spans="1:30" ht="11.25" customHeight="1" x14ac:dyDescent="0.2">
      <c r="A29" s="602"/>
      <c r="B29" s="603"/>
      <c r="C29" s="603"/>
      <c r="D29" s="603"/>
      <c r="E29" s="603"/>
      <c r="F29" s="603"/>
      <c r="G29" s="604"/>
      <c r="H29" s="114"/>
      <c r="I29" s="201">
        <f t="shared" si="0"/>
        <v>0</v>
      </c>
      <c r="J29" s="183">
        <v>0</v>
      </c>
      <c r="K29" s="183"/>
      <c r="L29" s="183">
        <v>0</v>
      </c>
      <c r="M29" s="183">
        <v>0</v>
      </c>
      <c r="N29" s="183">
        <v>0</v>
      </c>
      <c r="O29" s="183">
        <v>0</v>
      </c>
      <c r="P29" s="183">
        <v>0</v>
      </c>
      <c r="Q29" s="183">
        <v>0</v>
      </c>
      <c r="R29" s="183">
        <v>0</v>
      </c>
      <c r="S29" s="183">
        <v>0</v>
      </c>
      <c r="T29" s="183">
        <v>0</v>
      </c>
      <c r="U29" s="183">
        <v>0</v>
      </c>
      <c r="V29" s="183">
        <v>0</v>
      </c>
    </row>
    <row r="30" spans="1:30" ht="11.25" customHeight="1" x14ac:dyDescent="0.2">
      <c r="A30" s="602"/>
      <c r="B30" s="603"/>
      <c r="C30" s="603"/>
      <c r="D30" s="603"/>
      <c r="E30" s="603"/>
      <c r="F30" s="603"/>
      <c r="G30" s="604"/>
      <c r="H30" s="114"/>
      <c r="I30" s="201">
        <f t="shared" si="0"/>
        <v>0</v>
      </c>
      <c r="J30" s="183">
        <v>0</v>
      </c>
      <c r="K30" s="183"/>
      <c r="L30" s="183">
        <v>0</v>
      </c>
      <c r="M30" s="183">
        <v>0</v>
      </c>
      <c r="N30" s="183">
        <v>0</v>
      </c>
      <c r="O30" s="183">
        <v>0</v>
      </c>
      <c r="P30" s="183">
        <v>0</v>
      </c>
      <c r="Q30" s="183">
        <v>0</v>
      </c>
      <c r="R30" s="183">
        <v>0</v>
      </c>
      <c r="S30" s="183">
        <v>0</v>
      </c>
      <c r="T30" s="183">
        <v>0</v>
      </c>
      <c r="U30" s="183">
        <v>0</v>
      </c>
      <c r="V30" s="183">
        <v>0</v>
      </c>
    </row>
    <row r="31" spans="1:30" ht="11.25" customHeight="1" x14ac:dyDescent="0.2">
      <c r="A31" s="602"/>
      <c r="B31" s="603"/>
      <c r="C31" s="603"/>
      <c r="D31" s="603"/>
      <c r="E31" s="603"/>
      <c r="F31" s="603"/>
      <c r="G31" s="604"/>
      <c r="H31" s="114"/>
      <c r="I31" s="201">
        <f t="shared" si="0"/>
        <v>0</v>
      </c>
      <c r="J31" s="183">
        <v>0</v>
      </c>
      <c r="K31" s="183"/>
      <c r="L31" s="183"/>
      <c r="M31" s="183"/>
      <c r="N31" s="183"/>
      <c r="O31" s="183"/>
      <c r="P31" s="183"/>
      <c r="Q31" s="183"/>
      <c r="R31" s="183"/>
      <c r="S31" s="183"/>
      <c r="T31" s="183"/>
      <c r="U31" s="291"/>
      <c r="V31" s="292"/>
    </row>
    <row r="32" spans="1:30" ht="11.25" customHeight="1" x14ac:dyDescent="0.2">
      <c r="A32" s="602"/>
      <c r="B32" s="603"/>
      <c r="C32" s="603"/>
      <c r="D32" s="603"/>
      <c r="E32" s="603"/>
      <c r="F32" s="603"/>
      <c r="G32" s="604"/>
      <c r="H32" s="114"/>
      <c r="I32" s="201">
        <f t="shared" si="0"/>
        <v>0</v>
      </c>
      <c r="J32" s="183">
        <v>0</v>
      </c>
      <c r="K32" s="183"/>
      <c r="L32" s="183"/>
      <c r="M32" s="183"/>
      <c r="N32" s="183"/>
      <c r="O32" s="183"/>
      <c r="P32" s="183"/>
      <c r="Q32" s="183"/>
      <c r="R32" s="183"/>
      <c r="S32" s="183"/>
      <c r="T32" s="183"/>
      <c r="U32" s="291"/>
      <c r="V32" s="292"/>
      <c r="W32" s="199"/>
      <c r="X32" s="11"/>
      <c r="Y32" s="11"/>
      <c r="Z32" s="11"/>
      <c r="AA32" s="11"/>
      <c r="AB32" s="11"/>
      <c r="AC32" s="11"/>
      <c r="AD32" s="11"/>
    </row>
    <row r="33" spans="1:22" ht="11.25" customHeight="1" x14ac:dyDescent="0.2">
      <c r="A33" s="602"/>
      <c r="B33" s="603"/>
      <c r="C33" s="603"/>
      <c r="D33" s="603"/>
      <c r="E33" s="603"/>
      <c r="F33" s="603"/>
      <c r="G33" s="604"/>
      <c r="H33" s="114"/>
      <c r="I33" s="201">
        <f t="shared" si="0"/>
        <v>0</v>
      </c>
      <c r="J33" s="183">
        <v>0</v>
      </c>
      <c r="K33" s="183"/>
      <c r="L33" s="183"/>
      <c r="M33" s="183"/>
      <c r="N33" s="183"/>
      <c r="O33" s="183"/>
      <c r="P33" s="183"/>
      <c r="Q33" s="183"/>
      <c r="R33" s="183"/>
      <c r="S33" s="183"/>
      <c r="T33" s="183"/>
      <c r="U33" s="291"/>
      <c r="V33" s="292"/>
    </row>
    <row r="34" spans="1:22" ht="11.25" customHeight="1" x14ac:dyDescent="0.2">
      <c r="A34" s="602"/>
      <c r="B34" s="603"/>
      <c r="C34" s="603"/>
      <c r="D34" s="603"/>
      <c r="E34" s="603"/>
      <c r="F34" s="603"/>
      <c r="G34" s="604"/>
      <c r="H34" s="114"/>
      <c r="I34" s="201">
        <f t="shared" si="0"/>
        <v>0</v>
      </c>
      <c r="J34" s="183">
        <v>0</v>
      </c>
      <c r="K34" s="183"/>
      <c r="L34" s="183"/>
      <c r="M34" s="183"/>
      <c r="N34" s="183"/>
      <c r="O34" s="183"/>
      <c r="P34" s="183"/>
      <c r="Q34" s="183"/>
      <c r="R34" s="183"/>
      <c r="S34" s="183"/>
      <c r="T34" s="183"/>
      <c r="U34" s="291"/>
      <c r="V34" s="292"/>
    </row>
    <row r="35" spans="1:22" ht="11.25" customHeight="1" x14ac:dyDescent="0.2">
      <c r="A35" s="602"/>
      <c r="B35" s="603"/>
      <c r="C35" s="603"/>
      <c r="D35" s="603"/>
      <c r="E35" s="603"/>
      <c r="F35" s="603"/>
      <c r="G35" s="604"/>
      <c r="H35" s="297"/>
      <c r="I35" s="201">
        <f t="shared" si="0"/>
        <v>0</v>
      </c>
      <c r="J35" s="183">
        <v>0</v>
      </c>
      <c r="K35" s="183"/>
      <c r="L35" s="183"/>
      <c r="M35" s="183"/>
      <c r="N35" s="183"/>
      <c r="O35" s="183"/>
      <c r="P35" s="183"/>
      <c r="Q35" s="183"/>
      <c r="R35" s="183"/>
      <c r="S35" s="183"/>
      <c r="T35" s="183"/>
      <c r="U35" s="183"/>
      <c r="V35" s="183"/>
    </row>
    <row r="36" spans="1:22" ht="11.25" customHeight="1" x14ac:dyDescent="0.2">
      <c r="A36" s="602"/>
      <c r="B36" s="603"/>
      <c r="C36" s="603"/>
      <c r="D36" s="603"/>
      <c r="E36" s="603"/>
      <c r="F36" s="603"/>
      <c r="G36" s="604"/>
      <c r="H36" s="114"/>
      <c r="I36" s="201">
        <f t="shared" si="0"/>
        <v>0</v>
      </c>
      <c r="J36" s="183">
        <v>0</v>
      </c>
      <c r="K36" s="183"/>
      <c r="L36" s="183"/>
      <c r="M36" s="183"/>
      <c r="N36" s="183"/>
      <c r="O36" s="183"/>
      <c r="P36" s="183"/>
      <c r="Q36" s="183"/>
      <c r="R36" s="183"/>
      <c r="S36" s="183"/>
      <c r="T36" s="183"/>
      <c r="U36" s="183"/>
      <c r="V36" s="183"/>
    </row>
    <row r="37" spans="1:22" ht="11.25" customHeight="1" x14ac:dyDescent="0.2">
      <c r="A37" s="602"/>
      <c r="B37" s="603"/>
      <c r="C37" s="603"/>
      <c r="D37" s="603"/>
      <c r="E37" s="603"/>
      <c r="F37" s="603"/>
      <c r="G37" s="604"/>
      <c r="H37" s="297"/>
      <c r="I37" s="201">
        <f t="shared" si="0"/>
        <v>0</v>
      </c>
      <c r="J37" s="183">
        <v>0</v>
      </c>
      <c r="K37" s="183"/>
      <c r="L37" s="183"/>
      <c r="M37" s="183"/>
      <c r="N37" s="183"/>
      <c r="O37" s="183"/>
      <c r="P37" s="183"/>
      <c r="Q37" s="183"/>
      <c r="R37" s="183"/>
      <c r="S37" s="183"/>
      <c r="T37" s="183"/>
      <c r="U37" s="183"/>
      <c r="V37" s="183"/>
    </row>
    <row r="38" spans="1:22" ht="11.25" customHeight="1" x14ac:dyDescent="0.2">
      <c r="A38" s="602"/>
      <c r="B38" s="603"/>
      <c r="C38" s="603"/>
      <c r="D38" s="603"/>
      <c r="E38" s="603"/>
      <c r="F38" s="603"/>
      <c r="G38" s="604"/>
      <c r="H38" s="297"/>
      <c r="I38" s="201">
        <f t="shared" si="0"/>
        <v>0</v>
      </c>
      <c r="J38" s="183">
        <v>0</v>
      </c>
      <c r="K38" s="183"/>
      <c r="L38" s="183"/>
      <c r="M38" s="183"/>
      <c r="N38" s="183"/>
      <c r="O38" s="183"/>
      <c r="P38" s="183"/>
      <c r="Q38" s="183"/>
      <c r="R38" s="183"/>
      <c r="S38" s="183"/>
      <c r="T38" s="183"/>
      <c r="U38" s="183"/>
      <c r="V38" s="183"/>
    </row>
    <row r="39" spans="1:22" ht="11.25" customHeight="1" x14ac:dyDescent="0.2">
      <c r="A39" s="602"/>
      <c r="B39" s="603"/>
      <c r="C39" s="603"/>
      <c r="D39" s="603"/>
      <c r="E39" s="603"/>
      <c r="F39" s="603"/>
      <c r="G39" s="604"/>
      <c r="H39" s="297"/>
      <c r="I39" s="201">
        <f t="shared" si="0"/>
        <v>0</v>
      </c>
      <c r="J39" s="183"/>
      <c r="K39" s="183"/>
      <c r="L39" s="183"/>
      <c r="M39" s="183"/>
      <c r="N39" s="183"/>
      <c r="O39" s="183"/>
      <c r="P39" s="183"/>
      <c r="Q39" s="183"/>
      <c r="R39" s="183"/>
      <c r="S39" s="183"/>
      <c r="T39" s="183"/>
      <c r="U39" s="183"/>
      <c r="V39" s="183"/>
    </row>
    <row r="40" spans="1:22" ht="11.25" customHeight="1" x14ac:dyDescent="0.2">
      <c r="A40" s="602"/>
      <c r="B40" s="603"/>
      <c r="C40" s="603"/>
      <c r="D40" s="603"/>
      <c r="E40" s="603"/>
      <c r="F40" s="603"/>
      <c r="G40" s="604"/>
      <c r="H40" s="297"/>
      <c r="I40" s="201">
        <f t="shared" si="0"/>
        <v>0</v>
      </c>
      <c r="J40" s="183"/>
      <c r="K40" s="183"/>
      <c r="L40" s="183"/>
      <c r="M40" s="183"/>
      <c r="N40" s="183"/>
      <c r="O40" s="183"/>
      <c r="P40" s="183"/>
      <c r="Q40" s="183"/>
      <c r="R40" s="183"/>
      <c r="S40" s="183"/>
      <c r="T40" s="183"/>
      <c r="U40" s="183"/>
      <c r="V40" s="183"/>
    </row>
    <row r="41" spans="1:22" ht="11.25" customHeight="1" x14ac:dyDescent="0.2">
      <c r="A41" s="602"/>
      <c r="B41" s="603"/>
      <c r="C41" s="603"/>
      <c r="D41" s="603"/>
      <c r="E41" s="603"/>
      <c r="F41" s="603"/>
      <c r="G41" s="604"/>
      <c r="H41" s="297"/>
      <c r="I41" s="201">
        <f t="shared" si="0"/>
        <v>0</v>
      </c>
      <c r="J41" s="183"/>
      <c r="K41" s="183"/>
      <c r="L41" s="183"/>
      <c r="M41" s="183"/>
      <c r="N41" s="183"/>
      <c r="O41" s="183"/>
      <c r="P41" s="183"/>
      <c r="Q41" s="183"/>
      <c r="R41" s="183"/>
      <c r="S41" s="183"/>
      <c r="T41" s="183"/>
      <c r="U41" s="183"/>
      <c r="V41" s="183"/>
    </row>
    <row r="42" spans="1:22" ht="11.25" customHeight="1" x14ac:dyDescent="0.2">
      <c r="A42" s="602"/>
      <c r="B42" s="603"/>
      <c r="C42" s="603"/>
      <c r="D42" s="603"/>
      <c r="E42" s="603"/>
      <c r="F42" s="603"/>
      <c r="G42" s="604"/>
      <c r="H42" s="297"/>
      <c r="I42" s="201">
        <f t="shared" si="0"/>
        <v>0</v>
      </c>
      <c r="J42" s="183"/>
      <c r="K42" s="183"/>
      <c r="L42" s="183"/>
      <c r="M42" s="183"/>
      <c r="N42" s="183"/>
      <c r="O42" s="183"/>
      <c r="P42" s="183"/>
      <c r="Q42" s="183"/>
      <c r="R42" s="183"/>
      <c r="S42" s="183"/>
      <c r="T42" s="183"/>
      <c r="U42" s="291"/>
      <c r="V42" s="292"/>
    </row>
    <row r="43" spans="1:22" ht="11.25" customHeight="1" x14ac:dyDescent="0.2">
      <c r="A43" s="602"/>
      <c r="B43" s="603"/>
      <c r="C43" s="603"/>
      <c r="D43" s="603"/>
      <c r="E43" s="603"/>
      <c r="F43" s="603"/>
      <c r="G43" s="604"/>
      <c r="H43" s="297"/>
      <c r="I43" s="201">
        <f t="shared" si="0"/>
        <v>0</v>
      </c>
      <c r="J43" s="183"/>
      <c r="K43" s="183"/>
      <c r="L43" s="183"/>
      <c r="M43" s="183"/>
      <c r="N43" s="183"/>
      <c r="O43" s="183"/>
      <c r="P43" s="183"/>
      <c r="Q43" s="183"/>
      <c r="R43" s="183"/>
      <c r="S43" s="183"/>
      <c r="T43" s="183"/>
      <c r="U43" s="291"/>
      <c r="V43" s="292"/>
    </row>
    <row r="44" spans="1:22" ht="11.25" customHeight="1" x14ac:dyDescent="0.2">
      <c r="A44" s="602"/>
      <c r="B44" s="603"/>
      <c r="C44" s="603"/>
      <c r="D44" s="603"/>
      <c r="E44" s="603"/>
      <c r="F44" s="603"/>
      <c r="G44" s="604"/>
      <c r="H44" s="297"/>
      <c r="I44" s="201">
        <f t="shared" si="0"/>
        <v>0</v>
      </c>
      <c r="J44" s="183"/>
      <c r="K44" s="183"/>
      <c r="L44" s="183"/>
      <c r="M44" s="183"/>
      <c r="N44" s="183"/>
      <c r="O44" s="183"/>
      <c r="P44" s="183"/>
      <c r="Q44" s="183"/>
      <c r="R44" s="183"/>
      <c r="S44" s="183"/>
      <c r="T44" s="183"/>
      <c r="U44" s="291"/>
      <c r="V44" s="292"/>
    </row>
    <row r="45" spans="1:22" ht="11.25" customHeight="1" x14ac:dyDescent="0.2">
      <c r="A45" s="602"/>
      <c r="B45" s="603"/>
      <c r="C45" s="603"/>
      <c r="D45" s="603"/>
      <c r="E45" s="603"/>
      <c r="F45" s="603"/>
      <c r="G45" s="604"/>
      <c r="H45" s="297"/>
      <c r="I45" s="201">
        <f t="shared" si="0"/>
        <v>0</v>
      </c>
      <c r="J45" s="183"/>
      <c r="K45" s="183"/>
      <c r="L45" s="183"/>
      <c r="M45" s="183"/>
      <c r="N45" s="183"/>
      <c r="O45" s="183"/>
      <c r="P45" s="183"/>
      <c r="Q45" s="183"/>
      <c r="R45" s="183"/>
      <c r="S45" s="183"/>
      <c r="T45" s="183"/>
      <c r="U45" s="291"/>
      <c r="V45" s="292"/>
    </row>
    <row r="46" spans="1:22" ht="11.25" customHeight="1" x14ac:dyDescent="0.2">
      <c r="A46" s="602"/>
      <c r="B46" s="603"/>
      <c r="C46" s="603"/>
      <c r="D46" s="603"/>
      <c r="E46" s="603"/>
      <c r="F46" s="603"/>
      <c r="G46" s="604"/>
      <c r="H46" s="114"/>
      <c r="I46" s="201">
        <f t="shared" si="0"/>
        <v>0</v>
      </c>
      <c r="J46" s="183"/>
      <c r="K46" s="183"/>
      <c r="L46" s="183"/>
      <c r="M46" s="183"/>
      <c r="N46" s="183"/>
      <c r="O46" s="183"/>
      <c r="P46" s="183"/>
      <c r="Q46" s="183"/>
      <c r="R46" s="183"/>
      <c r="S46" s="183"/>
      <c r="T46" s="183"/>
      <c r="U46" s="291"/>
      <c r="V46" s="292"/>
    </row>
    <row r="47" spans="1:22" ht="11.25" customHeight="1" x14ac:dyDescent="0.2">
      <c r="A47" s="602"/>
      <c r="B47" s="603"/>
      <c r="C47" s="603"/>
      <c r="D47" s="603"/>
      <c r="E47" s="603"/>
      <c r="F47" s="603"/>
      <c r="G47" s="604"/>
      <c r="H47" s="114"/>
      <c r="I47" s="201">
        <f t="shared" si="0"/>
        <v>0</v>
      </c>
      <c r="J47" s="183"/>
      <c r="K47" s="183"/>
      <c r="L47" s="183"/>
      <c r="M47" s="183"/>
      <c r="N47" s="183"/>
      <c r="O47" s="183"/>
      <c r="P47" s="183"/>
      <c r="Q47" s="183"/>
      <c r="R47" s="183"/>
      <c r="S47" s="183"/>
      <c r="T47" s="183"/>
      <c r="U47" s="291"/>
      <c r="V47" s="292"/>
    </row>
    <row r="48" spans="1:22" ht="11.25" customHeight="1" x14ac:dyDescent="0.2">
      <c r="A48" s="602"/>
      <c r="B48" s="603"/>
      <c r="C48" s="603"/>
      <c r="D48" s="603"/>
      <c r="E48" s="603"/>
      <c r="F48" s="603"/>
      <c r="G48" s="604"/>
      <c r="H48" s="114"/>
      <c r="I48" s="201">
        <f t="shared" si="0"/>
        <v>0</v>
      </c>
      <c r="J48" s="183"/>
      <c r="K48" s="183"/>
      <c r="L48" s="183"/>
      <c r="M48" s="183"/>
      <c r="N48" s="183"/>
      <c r="O48" s="183"/>
      <c r="P48" s="183"/>
      <c r="Q48" s="183"/>
      <c r="R48" s="183"/>
      <c r="S48" s="183"/>
      <c r="T48" s="183"/>
      <c r="U48" s="291"/>
      <c r="V48" s="292"/>
    </row>
    <row r="49" spans="1:22" ht="11.25" customHeight="1" x14ac:dyDescent="0.2">
      <c r="A49" s="602"/>
      <c r="B49" s="603"/>
      <c r="C49" s="603"/>
      <c r="D49" s="603"/>
      <c r="E49" s="603"/>
      <c r="F49" s="603"/>
      <c r="G49" s="604"/>
      <c r="H49" s="114"/>
      <c r="I49" s="201">
        <f t="shared" si="0"/>
        <v>0</v>
      </c>
      <c r="J49" s="183"/>
      <c r="K49" s="183"/>
      <c r="L49" s="183"/>
      <c r="M49" s="183"/>
      <c r="N49" s="183"/>
      <c r="O49" s="183"/>
      <c r="P49" s="183"/>
      <c r="Q49" s="183"/>
      <c r="R49" s="183"/>
      <c r="S49" s="183"/>
      <c r="T49" s="183"/>
      <c r="U49" s="291"/>
      <c r="V49" s="292"/>
    </row>
    <row r="50" spans="1:22" ht="3" customHeight="1" x14ac:dyDescent="0.2">
      <c r="A50" s="553"/>
      <c r="B50" s="554"/>
      <c r="C50" s="554"/>
      <c r="D50" s="554"/>
      <c r="E50" s="554"/>
      <c r="F50" s="554"/>
      <c r="G50" s="555"/>
      <c r="H50" s="111"/>
      <c r="I50" s="282"/>
      <c r="J50" s="58"/>
      <c r="K50" s="58"/>
      <c r="L50" s="58"/>
      <c r="M50" s="58"/>
      <c r="N50" s="58"/>
      <c r="O50" s="58"/>
      <c r="P50" s="23"/>
      <c r="Q50" s="284"/>
      <c r="R50" s="284"/>
      <c r="S50" s="284"/>
      <c r="T50" s="284"/>
      <c r="U50" s="285"/>
      <c r="V50" s="284"/>
    </row>
    <row r="51" spans="1:22" ht="3" customHeight="1" x14ac:dyDescent="0.2">
      <c r="A51" s="553"/>
      <c r="B51" s="554"/>
      <c r="C51" s="554"/>
      <c r="D51" s="554"/>
      <c r="E51" s="554"/>
      <c r="F51" s="554"/>
      <c r="G51" s="555"/>
      <c r="H51" s="111"/>
      <c r="I51" s="53"/>
      <c r="J51" s="47"/>
      <c r="K51" s="47"/>
      <c r="L51" s="47"/>
      <c r="M51" s="47"/>
      <c r="N51" s="47"/>
      <c r="O51" s="47"/>
      <c r="P51" s="22"/>
      <c r="Q51" s="25"/>
      <c r="R51" s="25"/>
      <c r="S51" s="25"/>
      <c r="T51" s="25"/>
      <c r="U51" s="283"/>
      <c r="V51" s="25"/>
    </row>
    <row r="52" spans="1:22" ht="11.25" customHeight="1" x14ac:dyDescent="0.2">
      <c r="A52" s="553" t="s">
        <v>155</v>
      </c>
      <c r="B52" s="554"/>
      <c r="C52" s="554"/>
      <c r="D52" s="554"/>
      <c r="E52" s="554"/>
      <c r="F52" s="554"/>
      <c r="G52" s="555"/>
      <c r="H52" s="111"/>
      <c r="I52" s="431">
        <f>SUM(J52:V52)</f>
        <v>0</v>
      </c>
      <c r="J52" s="431">
        <f t="shared" ref="J52:V52" si="1">SUM(J24:J49)</f>
        <v>0</v>
      </c>
      <c r="K52" s="431">
        <f t="shared" si="1"/>
        <v>0</v>
      </c>
      <c r="L52" s="431">
        <f t="shared" si="1"/>
        <v>0</v>
      </c>
      <c r="M52" s="431">
        <f t="shared" si="1"/>
        <v>0</v>
      </c>
      <c r="N52" s="431">
        <f t="shared" si="1"/>
        <v>0</v>
      </c>
      <c r="O52" s="431">
        <f t="shared" si="1"/>
        <v>0</v>
      </c>
      <c r="P52" s="431">
        <f t="shared" si="1"/>
        <v>0</v>
      </c>
      <c r="Q52" s="431">
        <f t="shared" si="1"/>
        <v>0</v>
      </c>
      <c r="R52" s="431">
        <f t="shared" si="1"/>
        <v>0</v>
      </c>
      <c r="S52" s="431">
        <f t="shared" si="1"/>
        <v>0</v>
      </c>
      <c r="T52" s="431">
        <f t="shared" si="1"/>
        <v>0</v>
      </c>
      <c r="U52" s="431">
        <f t="shared" si="1"/>
        <v>0</v>
      </c>
      <c r="V52" s="431">
        <f t="shared" si="1"/>
        <v>0</v>
      </c>
    </row>
    <row r="53" spans="1:22" ht="3" customHeight="1" x14ac:dyDescent="0.2">
      <c r="A53" s="580"/>
      <c r="B53" s="581"/>
      <c r="C53" s="581"/>
      <c r="D53" s="581"/>
      <c r="E53" s="581"/>
      <c r="F53" s="581"/>
      <c r="G53" s="582"/>
      <c r="H53" s="277"/>
      <c r="I53" s="278"/>
      <c r="J53" s="288"/>
      <c r="K53" s="279"/>
      <c r="L53" s="280"/>
      <c r="M53" s="279"/>
      <c r="N53" s="280"/>
      <c r="O53" s="279"/>
      <c r="P53" s="280"/>
      <c r="Q53" s="281"/>
      <c r="R53" s="52"/>
      <c r="S53" s="281"/>
      <c r="T53" s="52"/>
      <c r="U53" s="289"/>
      <c r="V53" s="288"/>
    </row>
    <row r="54" spans="1:22" ht="11.25" customHeight="1" x14ac:dyDescent="0.2">
      <c r="A54" s="293"/>
      <c r="B54" s="293"/>
      <c r="C54" s="293"/>
      <c r="D54" s="263"/>
      <c r="E54" s="263"/>
      <c r="F54" s="294"/>
      <c r="G54" s="34"/>
      <c r="I54" s="36"/>
      <c r="J54" s="61"/>
      <c r="K54" s="36"/>
      <c r="L54" s="61"/>
      <c r="M54" s="36"/>
      <c r="N54" s="36"/>
      <c r="O54" s="36"/>
      <c r="P54" s="36"/>
    </row>
    <row r="55" spans="1:22" ht="11.25" customHeight="1" x14ac:dyDescent="0.2">
      <c r="A55" s="272"/>
      <c r="B55" s="272"/>
      <c r="C55" s="272"/>
      <c r="D55" s="272"/>
      <c r="E55" s="272"/>
      <c r="F55" s="445"/>
      <c r="G55" s="34"/>
      <c r="H55" s="444"/>
      <c r="I55" s="269"/>
      <c r="J55" s="269"/>
      <c r="K55" s="269"/>
      <c r="L55" s="269"/>
      <c r="M55" s="269"/>
      <c r="N55" s="269"/>
      <c r="O55" s="269"/>
      <c r="P55" s="269"/>
    </row>
    <row r="56" spans="1:22" ht="11.25" customHeight="1" x14ac:dyDescent="0.2">
      <c r="A56" s="274"/>
      <c r="B56" s="274"/>
      <c r="C56" s="274"/>
      <c r="D56" s="272"/>
      <c r="E56" s="272"/>
      <c r="F56" s="445"/>
      <c r="G56" s="34"/>
      <c r="H56" s="444"/>
      <c r="I56" s="265"/>
      <c r="J56" s="265"/>
      <c r="K56" s="265"/>
      <c r="L56" s="265"/>
      <c r="M56" s="265"/>
      <c r="N56" s="265"/>
      <c r="O56" s="265"/>
      <c r="P56" s="61"/>
    </row>
  </sheetData>
  <customSheetViews>
    <customSheetView guid="{E5F09CA3-2595-4EC3-A32D-F75E87B8A434}" showGridLines="0" zeroValues="0" fitToPage="1">
      <selection activeCell="I15" sqref="I15"/>
      <pageMargins left="0.47244094488188981" right="0.47244094488188981" top="0.23622047244094491" bottom="0.47244094488188981" header="0" footer="0.31496062992125984"/>
      <pageSetup paperSize="9" scale="99" orientation="landscape" r:id="rId1"/>
      <headerFooter alignWithMargins="0">
        <oddFooter>&amp;C&amp;7Form.  22.1  &amp;R&amp;7&amp;P von &amp;N</oddFooter>
      </headerFooter>
    </customSheetView>
    <customSheetView guid="{D8E0EBF0-41F9-4B34-B3A3-37F4D54137CB}" showGridLines="0" zeroValues="0" fitToPage="1">
      <selection activeCell="I15" sqref="I15"/>
      <pageMargins left="0.47244094488188981" right="0.47244094488188981" top="0.23622047244094491" bottom="0.47244094488188981" header="0" footer="0.31496062992125984"/>
      <pageSetup paperSize="9" scale="99" orientation="landscape" r:id="rId2"/>
      <headerFooter alignWithMargins="0">
        <oddFooter>&amp;C&amp;7Form.  22.1  &amp;R&amp;7&amp;P von &amp;N</oddFooter>
      </headerFooter>
    </customSheetView>
  </customSheetViews>
  <mergeCells count="37">
    <mergeCell ref="A51:G51"/>
    <mergeCell ref="A43:G43"/>
    <mergeCell ref="A49:G49"/>
    <mergeCell ref="A52:G52"/>
    <mergeCell ref="H17:H21"/>
    <mergeCell ref="A50:G50"/>
    <mergeCell ref="A47:G47"/>
    <mergeCell ref="A48:G48"/>
    <mergeCell ref="A42:G42"/>
    <mergeCell ref="A44:G44"/>
    <mergeCell ref="A41:G41"/>
    <mergeCell ref="A39:G39"/>
    <mergeCell ref="A40:G40"/>
    <mergeCell ref="A53:G53"/>
    <mergeCell ref="A14:G14"/>
    <mergeCell ref="A15:G15"/>
    <mergeCell ref="A24:G24"/>
    <mergeCell ref="A25:G25"/>
    <mergeCell ref="A26:G26"/>
    <mergeCell ref="A27:G27"/>
    <mergeCell ref="A28:G28"/>
    <mergeCell ref="A29:G29"/>
    <mergeCell ref="A36:G36"/>
    <mergeCell ref="A45:G45"/>
    <mergeCell ref="A46:G46"/>
    <mergeCell ref="A34:G34"/>
    <mergeCell ref="A35:G35"/>
    <mergeCell ref="A37:G37"/>
    <mergeCell ref="A30:G30"/>
    <mergeCell ref="A10:G10"/>
    <mergeCell ref="A11:G11"/>
    <mergeCell ref="A12:G12"/>
    <mergeCell ref="A13:G13"/>
    <mergeCell ref="A38:G38"/>
    <mergeCell ref="A31:G31"/>
    <mergeCell ref="A32:G32"/>
    <mergeCell ref="A33:G33"/>
  </mergeCells>
  <phoneticPr fontId="1" type="noConversion"/>
  <pageMargins left="0.47244094488188981" right="0.47244094488188981" top="0.23622047244094491" bottom="0.47244094488188981" header="0" footer="0.31496062992125984"/>
  <pageSetup paperSize="9" scale="99" orientation="landscape" r:id="rId3"/>
  <headerFooter alignWithMargins="0">
    <oddFooter>&amp;C&amp;7Form.  22.1  &amp;R&amp;7&amp;P von &amp;N</oddFoot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6D5B3-368D-455C-A898-71DD8002DE61}">
  <sheetPr>
    <tabColor theme="8" tint="0.39997558519241921"/>
    <pageSetUpPr fitToPage="1"/>
  </sheetPr>
  <dimension ref="A1:AD56"/>
  <sheetViews>
    <sheetView showGridLines="0" showZeros="0" zoomScale="115" zoomScaleNormal="115" zoomScaleSheetLayoutView="100" workbookViewId="0">
      <selection activeCell="I15" sqref="I15"/>
    </sheetView>
  </sheetViews>
  <sheetFormatPr baseColWidth="10" defaultColWidth="12.7109375" defaultRowHeight="11.25" customHeight="1" x14ac:dyDescent="0.2"/>
  <cols>
    <col min="1" max="2" width="1.7109375" style="1" customWidth="1"/>
    <col min="3" max="3" width="8.140625" style="1" customWidth="1"/>
    <col min="4" max="5" width="3.7109375" style="1" customWidth="1"/>
    <col min="6" max="6" width="8.7109375" style="2" customWidth="1"/>
    <col min="7" max="7" width="5.7109375" style="8" customWidth="1"/>
    <col min="8" max="8" width="3.7109375" style="8" customWidth="1"/>
    <col min="9" max="10" width="8.7109375" style="1" customWidth="1"/>
    <col min="11" max="22" width="7.140625" style="1" customWidth="1"/>
    <col min="23" max="26" width="9.42578125" style="1" customWidth="1"/>
    <col min="27" max="16384" width="12.7109375" style="1"/>
  </cols>
  <sheetData>
    <row r="1" spans="1:22" customFormat="1" ht="12.75" x14ac:dyDescent="0.2"/>
    <row r="2" spans="1:22" customFormat="1" ht="12.75" x14ac:dyDescent="0.2"/>
    <row r="3" spans="1:22" customFormat="1" ht="12.75" x14ac:dyDescent="0.2"/>
    <row r="4" spans="1:22" customFormat="1" ht="12.75" x14ac:dyDescent="0.2"/>
    <row r="5" spans="1:22" ht="8.1" customHeight="1" x14ac:dyDescent="0.2">
      <c r="G5" s="3"/>
      <c r="H5" s="4"/>
      <c r="I5" s="5"/>
      <c r="J5" s="6"/>
      <c r="K5" s="5"/>
      <c r="L5" s="6"/>
      <c r="M5" s="6"/>
      <c r="N5" s="5"/>
      <c r="O5" s="39"/>
      <c r="P5" s="5"/>
      <c r="Q5" s="5"/>
      <c r="R5" s="5"/>
      <c r="S5" s="5"/>
    </row>
    <row r="6" spans="1:22" ht="11.25" customHeight="1" x14ac:dyDescent="0.2">
      <c r="A6" s="515" t="s">
        <v>218</v>
      </c>
      <c r="E6" s="5"/>
      <c r="G6" s="3"/>
      <c r="H6" s="4"/>
      <c r="I6" s="5"/>
      <c r="J6" s="6"/>
      <c r="K6" s="5"/>
      <c r="L6" s="6"/>
      <c r="M6" s="6"/>
      <c r="N6" s="5"/>
      <c r="O6" s="39"/>
      <c r="P6" s="5"/>
      <c r="Q6" s="5"/>
      <c r="R6" s="5"/>
      <c r="S6" s="5"/>
    </row>
    <row r="7" spans="1:22" ht="3" customHeight="1" x14ac:dyDescent="0.2">
      <c r="G7" s="3"/>
      <c r="H7" s="4"/>
      <c r="I7" s="5"/>
      <c r="J7" s="6"/>
      <c r="K7" s="5"/>
      <c r="L7" s="6"/>
      <c r="M7" s="6"/>
      <c r="N7" s="5"/>
      <c r="O7" s="39"/>
      <c r="P7" s="5"/>
      <c r="Q7" s="5"/>
      <c r="R7" s="5"/>
      <c r="S7" s="5"/>
    </row>
    <row r="8" spans="1:22" ht="3" customHeight="1" x14ac:dyDescent="0.2">
      <c r="G8" s="3"/>
      <c r="H8" s="4"/>
      <c r="I8" s="5"/>
      <c r="J8" s="6"/>
      <c r="K8" s="5"/>
      <c r="L8" s="6"/>
      <c r="M8" s="6"/>
      <c r="N8" s="5"/>
      <c r="O8" s="39"/>
      <c r="P8" s="5"/>
      <c r="Q8" s="5"/>
      <c r="R8" s="5"/>
      <c r="S8" s="5"/>
    </row>
    <row r="9" spans="1:22" ht="11.25" customHeight="1" x14ac:dyDescent="0.2">
      <c r="G9" s="3"/>
      <c r="H9" s="4"/>
      <c r="I9" s="5"/>
      <c r="J9" s="6"/>
      <c r="K9" s="5"/>
      <c r="L9" s="6"/>
      <c r="M9" s="6"/>
      <c r="N9" s="5"/>
      <c r="O9" s="39"/>
      <c r="P9" s="5"/>
      <c r="Q9" s="5"/>
      <c r="R9" s="5"/>
      <c r="S9" s="5"/>
    </row>
    <row r="10" spans="1:22" ht="12.75" customHeight="1" x14ac:dyDescent="0.25">
      <c r="A10" s="605">
        <f>'kernobstsaft 20 (NUR LA)'!A9:E9</f>
        <v>0</v>
      </c>
      <c r="B10" s="606"/>
      <c r="C10" s="606"/>
      <c r="D10" s="606"/>
      <c r="E10" s="606"/>
      <c r="F10" s="606"/>
      <c r="G10" s="607"/>
      <c r="H10" s="4"/>
      <c r="I10" s="7" t="s">
        <v>229</v>
      </c>
      <c r="J10" s="6"/>
      <c r="K10" s="5"/>
      <c r="L10" s="6"/>
      <c r="M10" s="6"/>
      <c r="N10" s="5"/>
      <c r="O10" s="39"/>
      <c r="P10" s="5"/>
      <c r="Q10" s="5"/>
      <c r="R10" s="5"/>
      <c r="S10" s="5"/>
    </row>
    <row r="11" spans="1:22" ht="11.25" customHeight="1" x14ac:dyDescent="0.2">
      <c r="A11" s="608">
        <f>'kernobstsaft 20 (NUR LA)'!A10:E10</f>
        <v>0</v>
      </c>
      <c r="B11" s="609"/>
      <c r="C11" s="609"/>
      <c r="D11" s="609"/>
      <c r="E11" s="609"/>
      <c r="F11" s="609"/>
      <c r="G11" s="610"/>
      <c r="H11" s="4"/>
      <c r="J11" s="6"/>
      <c r="K11" s="5"/>
      <c r="L11" s="6"/>
      <c r="M11" s="6"/>
      <c r="N11" s="5"/>
      <c r="O11" s="39"/>
      <c r="P11" s="5"/>
      <c r="Q11" s="5"/>
      <c r="R11" s="5"/>
      <c r="S11" s="5"/>
    </row>
    <row r="12" spans="1:22" ht="11.25" customHeight="1" x14ac:dyDescent="0.2">
      <c r="A12" s="608">
        <f>'kernobstsaft 20 (NUR LA)'!A11:E11</f>
        <v>0</v>
      </c>
      <c r="B12" s="609"/>
      <c r="C12" s="609"/>
      <c r="D12" s="609"/>
      <c r="E12" s="609"/>
      <c r="F12" s="609"/>
      <c r="G12" s="610"/>
      <c r="I12" s="9" t="s">
        <v>158</v>
      </c>
    </row>
    <row r="13" spans="1:22" ht="11.25" customHeight="1" x14ac:dyDescent="0.2">
      <c r="A13" s="608">
        <f>'kernobstsaft 20 (NUR LA)'!A12:E12</f>
        <v>0</v>
      </c>
      <c r="B13" s="609"/>
      <c r="C13" s="609"/>
      <c r="D13" s="609"/>
      <c r="E13" s="609"/>
      <c r="F13" s="609"/>
      <c r="G13" s="610"/>
      <c r="I13" s="526" t="s">
        <v>234</v>
      </c>
    </row>
    <row r="14" spans="1:22" ht="11.25" customHeight="1" x14ac:dyDescent="0.2">
      <c r="A14" s="608">
        <f>'kernobstsaft 20 (NUR LA)'!A13:E13</f>
        <v>0</v>
      </c>
      <c r="B14" s="609"/>
      <c r="C14" s="609"/>
      <c r="D14" s="609"/>
      <c r="E14" s="609"/>
      <c r="F14" s="609"/>
      <c r="G14" s="610"/>
      <c r="I14" s="10"/>
    </row>
    <row r="15" spans="1:22" ht="11.25" customHeight="1" x14ac:dyDescent="0.2">
      <c r="A15" s="565" t="s">
        <v>106</v>
      </c>
      <c r="B15" s="566"/>
      <c r="C15" s="566"/>
      <c r="D15" s="566"/>
      <c r="E15" s="566"/>
      <c r="F15" s="566"/>
      <c r="G15" s="567"/>
      <c r="I15" s="542">
        <v>2024</v>
      </c>
      <c r="J15" s="10"/>
      <c r="V15" s="295" t="s">
        <v>210</v>
      </c>
    </row>
    <row r="16" spans="1:22" ht="3" customHeight="1" x14ac:dyDescent="0.2">
      <c r="C16" s="30"/>
    </row>
    <row r="17" spans="1:30" ht="11.25" customHeight="1" x14ac:dyDescent="0.2">
      <c r="A17" s="126" t="s">
        <v>159</v>
      </c>
      <c r="B17" s="127"/>
      <c r="C17" s="128"/>
      <c r="D17" s="129"/>
      <c r="E17" s="129"/>
      <c r="F17" s="130"/>
      <c r="G17" s="131"/>
      <c r="H17" s="612" t="s">
        <v>162</v>
      </c>
      <c r="I17" s="133" t="s">
        <v>21</v>
      </c>
      <c r="J17" s="134" t="s">
        <v>41</v>
      </c>
      <c r="K17" s="134"/>
      <c r="L17" s="134"/>
      <c r="M17" s="134"/>
      <c r="N17" s="134"/>
      <c r="O17" s="135"/>
      <c r="P17" s="136" t="s">
        <v>42</v>
      </c>
      <c r="Q17" s="137"/>
      <c r="R17" s="137"/>
      <c r="S17" s="137"/>
      <c r="T17" s="137"/>
      <c r="U17" s="137"/>
      <c r="V17" s="138"/>
    </row>
    <row r="18" spans="1:30" ht="11.25" customHeight="1" x14ac:dyDescent="0.2">
      <c r="A18" s="40" t="s">
        <v>160</v>
      </c>
      <c r="B18" s="32"/>
      <c r="C18" s="32"/>
      <c r="D18" s="186"/>
      <c r="E18" s="186"/>
      <c r="F18" s="140"/>
      <c r="G18" s="141"/>
      <c r="H18" s="613"/>
      <c r="I18" s="142"/>
      <c r="J18" s="143" t="s">
        <v>43</v>
      </c>
      <c r="K18" s="144"/>
      <c r="L18" s="145"/>
      <c r="M18" s="146" t="s">
        <v>44</v>
      </c>
      <c r="N18" s="146" t="s">
        <v>45</v>
      </c>
      <c r="O18" s="147" t="s">
        <v>46</v>
      </c>
      <c r="P18" s="148" t="s">
        <v>47</v>
      </c>
      <c r="Q18" s="149"/>
      <c r="R18" s="149"/>
      <c r="S18" s="150"/>
      <c r="T18" s="44" t="s">
        <v>46</v>
      </c>
      <c r="U18" s="43" t="s">
        <v>48</v>
      </c>
      <c r="V18" s="44" t="s">
        <v>49</v>
      </c>
    </row>
    <row r="19" spans="1:30" ht="11.25" customHeight="1" x14ac:dyDescent="0.2">
      <c r="A19" s="40" t="s">
        <v>163</v>
      </c>
      <c r="B19" s="139"/>
      <c r="C19" s="32"/>
      <c r="D19" s="11"/>
      <c r="E19" s="11"/>
      <c r="F19" s="140"/>
      <c r="G19" s="141"/>
      <c r="H19" s="613"/>
      <c r="I19" s="142"/>
      <c r="J19" s="146" t="s">
        <v>50</v>
      </c>
      <c r="K19" s="143" t="s">
        <v>51</v>
      </c>
      <c r="L19" s="145"/>
      <c r="M19" s="142"/>
      <c r="N19" s="142" t="s">
        <v>52</v>
      </c>
      <c r="O19" s="147" t="s">
        <v>53</v>
      </c>
      <c r="P19" s="151" t="s">
        <v>54</v>
      </c>
      <c r="Q19" s="152" t="s">
        <v>55</v>
      </c>
      <c r="R19" s="149"/>
      <c r="S19" s="150"/>
      <c r="T19" s="44" t="s">
        <v>53</v>
      </c>
      <c r="U19" s="153" t="s">
        <v>56</v>
      </c>
      <c r="V19" s="44" t="s">
        <v>57</v>
      </c>
    </row>
    <row r="20" spans="1:30" ht="11.25" customHeight="1" x14ac:dyDescent="0.2">
      <c r="A20" s="40" t="s">
        <v>161</v>
      </c>
      <c r="B20" s="11"/>
      <c r="C20" s="11"/>
      <c r="D20" s="11"/>
      <c r="E20" s="11"/>
      <c r="F20" s="12"/>
      <c r="G20" s="141"/>
      <c r="H20" s="613"/>
      <c r="I20" s="154"/>
      <c r="J20" s="154"/>
      <c r="K20" s="155" t="s">
        <v>58</v>
      </c>
      <c r="L20" s="156" t="s">
        <v>59</v>
      </c>
      <c r="M20" s="154" t="s">
        <v>60</v>
      </c>
      <c r="N20" s="154" t="s">
        <v>60</v>
      </c>
      <c r="O20" s="156" t="s">
        <v>60</v>
      </c>
      <c r="P20" s="157" t="s">
        <v>61</v>
      </c>
      <c r="Q20" s="158" t="s">
        <v>62</v>
      </c>
      <c r="R20" s="158" t="s">
        <v>63</v>
      </c>
      <c r="S20" s="159" t="s">
        <v>64</v>
      </c>
      <c r="T20" s="154" t="s">
        <v>60</v>
      </c>
      <c r="U20" s="160" t="s">
        <v>65</v>
      </c>
      <c r="V20" s="161" t="s">
        <v>66</v>
      </c>
    </row>
    <row r="21" spans="1:30" ht="11.25" customHeight="1" x14ac:dyDescent="0.2">
      <c r="A21" s="162"/>
      <c r="B21" s="163"/>
      <c r="C21" s="163"/>
      <c r="D21" s="163"/>
      <c r="E21" s="163"/>
      <c r="F21" s="164"/>
      <c r="G21" s="165"/>
      <c r="H21" s="614"/>
      <c r="I21" s="167" t="s">
        <v>67</v>
      </c>
      <c r="J21" s="167"/>
      <c r="K21" s="167"/>
      <c r="L21" s="167"/>
      <c r="M21" s="167"/>
      <c r="N21" s="167"/>
      <c r="O21" s="168"/>
      <c r="P21" s="168"/>
      <c r="Q21" s="159"/>
      <c r="R21" s="159"/>
      <c r="S21" s="159"/>
      <c r="T21" s="149"/>
      <c r="U21" s="159"/>
      <c r="V21" s="161"/>
    </row>
    <row r="22" spans="1:30" ht="11.25" customHeight="1" x14ac:dyDescent="0.2">
      <c r="A22" s="105"/>
      <c r="B22" s="11"/>
      <c r="C22" s="11"/>
      <c r="D22" s="11"/>
      <c r="E22" s="11"/>
      <c r="F22" s="12"/>
      <c r="G22" s="101"/>
      <c r="H22" s="101"/>
      <c r="I22" s="101">
        <v>1</v>
      </c>
      <c r="J22" s="101">
        <v>2</v>
      </c>
      <c r="K22" s="101">
        <v>3</v>
      </c>
      <c r="L22" s="101">
        <v>4</v>
      </c>
      <c r="M22" s="101">
        <v>5</v>
      </c>
      <c r="N22" s="101">
        <v>6</v>
      </c>
      <c r="O22" s="101">
        <v>7</v>
      </c>
      <c r="P22" s="101">
        <v>8</v>
      </c>
      <c r="Q22" s="101">
        <v>9</v>
      </c>
      <c r="R22" s="42">
        <v>10</v>
      </c>
      <c r="S22" s="42">
        <v>11</v>
      </c>
      <c r="T22" s="42">
        <v>18</v>
      </c>
      <c r="U22" s="42">
        <v>16</v>
      </c>
      <c r="V22" s="42">
        <v>14</v>
      </c>
    </row>
    <row r="23" spans="1:30" ht="3" customHeight="1" x14ac:dyDescent="0.2">
      <c r="A23" s="121"/>
      <c r="B23" s="11"/>
      <c r="C23" s="11"/>
      <c r="D23" s="11"/>
      <c r="E23" s="11"/>
      <c r="F23" s="12"/>
      <c r="G23" s="13"/>
      <c r="H23" s="14"/>
      <c r="I23" s="108"/>
      <c r="J23" s="108"/>
      <c r="K23" s="108"/>
      <c r="L23" s="108"/>
      <c r="M23" s="108"/>
      <c r="N23" s="108"/>
      <c r="O23" s="49"/>
      <c r="P23" s="169"/>
      <c r="Q23" s="50"/>
      <c r="R23" s="50"/>
      <c r="S23" s="50"/>
      <c r="T23" s="50"/>
      <c r="U23" s="51"/>
      <c r="V23" s="50"/>
    </row>
    <row r="24" spans="1:30" ht="11.25" customHeight="1" x14ac:dyDescent="0.2">
      <c r="A24" s="602"/>
      <c r="B24" s="603"/>
      <c r="C24" s="603"/>
      <c r="D24" s="603"/>
      <c r="E24" s="603"/>
      <c r="F24" s="603"/>
      <c r="G24" s="604"/>
      <c r="H24" s="296"/>
      <c r="I24" s="201">
        <f t="shared" ref="I24:I49" si="0">SUM(J24:V24)</f>
        <v>0</v>
      </c>
      <c r="J24" s="192">
        <v>0</v>
      </c>
      <c r="K24" s="192">
        <v>0</v>
      </c>
      <c r="L24" s="192">
        <v>0</v>
      </c>
      <c r="M24" s="192">
        <v>0</v>
      </c>
      <c r="N24" s="192">
        <v>0</v>
      </c>
      <c r="O24" s="192">
        <v>0</v>
      </c>
      <c r="P24" s="192">
        <v>0</v>
      </c>
      <c r="Q24" s="192">
        <v>0</v>
      </c>
      <c r="R24" s="192">
        <v>0</v>
      </c>
      <c r="S24" s="192">
        <v>0</v>
      </c>
      <c r="T24" s="192">
        <v>0</v>
      </c>
      <c r="U24" s="192">
        <v>0</v>
      </c>
      <c r="V24" s="192">
        <v>0</v>
      </c>
    </row>
    <row r="25" spans="1:30" ht="11.25" customHeight="1" x14ac:dyDescent="0.2">
      <c r="A25" s="602"/>
      <c r="B25" s="603"/>
      <c r="C25" s="603"/>
      <c r="D25" s="603"/>
      <c r="E25" s="603"/>
      <c r="F25" s="603"/>
      <c r="G25" s="604"/>
      <c r="H25" s="114"/>
      <c r="I25" s="201">
        <f t="shared" si="0"/>
        <v>0</v>
      </c>
      <c r="J25" s="183"/>
      <c r="K25" s="183"/>
      <c r="L25" s="183">
        <v>0</v>
      </c>
      <c r="M25" s="183">
        <v>0</v>
      </c>
      <c r="N25" s="183">
        <v>0</v>
      </c>
      <c r="O25" s="183">
        <v>0</v>
      </c>
      <c r="P25" s="276">
        <v>0</v>
      </c>
      <c r="Q25" s="290">
        <v>0</v>
      </c>
      <c r="R25" s="290">
        <v>0</v>
      </c>
      <c r="S25" s="290">
        <v>0</v>
      </c>
      <c r="T25" s="290">
        <v>0</v>
      </c>
      <c r="U25" s="192">
        <v>0</v>
      </c>
      <c r="V25" s="290">
        <v>0</v>
      </c>
    </row>
    <row r="26" spans="1:30" ht="11.25" customHeight="1" x14ac:dyDescent="0.2">
      <c r="A26" s="602"/>
      <c r="B26" s="603"/>
      <c r="C26" s="603"/>
      <c r="D26" s="603"/>
      <c r="E26" s="603"/>
      <c r="F26" s="603"/>
      <c r="G26" s="604"/>
      <c r="H26" s="114"/>
      <c r="I26" s="201">
        <f t="shared" si="0"/>
        <v>0</v>
      </c>
      <c r="J26" s="183"/>
      <c r="K26" s="183"/>
      <c r="L26" s="183">
        <v>0</v>
      </c>
      <c r="M26" s="183">
        <v>0</v>
      </c>
      <c r="N26" s="183">
        <v>0</v>
      </c>
      <c r="O26" s="183">
        <v>0</v>
      </c>
      <c r="P26" s="183">
        <v>0</v>
      </c>
      <c r="Q26" s="183">
        <v>0</v>
      </c>
      <c r="R26" s="183">
        <v>0</v>
      </c>
      <c r="S26" s="183">
        <v>0</v>
      </c>
      <c r="T26" s="183">
        <v>0</v>
      </c>
      <c r="U26" s="183">
        <v>0</v>
      </c>
      <c r="V26" s="183">
        <v>0</v>
      </c>
    </row>
    <row r="27" spans="1:30" ht="11.25" customHeight="1" x14ac:dyDescent="0.2">
      <c r="A27" s="602"/>
      <c r="B27" s="603"/>
      <c r="C27" s="603"/>
      <c r="D27" s="603"/>
      <c r="E27" s="603"/>
      <c r="F27" s="603"/>
      <c r="G27" s="604"/>
      <c r="H27" s="114"/>
      <c r="I27" s="201">
        <f t="shared" si="0"/>
        <v>0</v>
      </c>
      <c r="J27" s="183"/>
      <c r="K27" s="183"/>
      <c r="L27" s="183">
        <v>0</v>
      </c>
      <c r="M27" s="183">
        <v>0</v>
      </c>
      <c r="N27" s="183">
        <v>0</v>
      </c>
      <c r="O27" s="183">
        <v>0</v>
      </c>
      <c r="P27" s="276">
        <v>0</v>
      </c>
      <c r="Q27" s="290">
        <v>0</v>
      </c>
      <c r="R27" s="290">
        <v>0</v>
      </c>
      <c r="S27" s="290">
        <v>0</v>
      </c>
      <c r="T27" s="290">
        <v>0</v>
      </c>
      <c r="U27" s="192">
        <v>0</v>
      </c>
      <c r="V27" s="290">
        <v>0</v>
      </c>
    </row>
    <row r="28" spans="1:30" ht="11.25" customHeight="1" x14ac:dyDescent="0.2">
      <c r="A28" s="602"/>
      <c r="B28" s="603"/>
      <c r="C28" s="603"/>
      <c r="D28" s="603"/>
      <c r="E28" s="603"/>
      <c r="F28" s="603"/>
      <c r="G28" s="604"/>
      <c r="H28" s="114"/>
      <c r="I28" s="201">
        <f t="shared" si="0"/>
        <v>0</v>
      </c>
      <c r="J28" s="183">
        <v>0</v>
      </c>
      <c r="K28" s="183"/>
      <c r="L28" s="183">
        <v>0</v>
      </c>
      <c r="M28" s="183">
        <v>0</v>
      </c>
      <c r="N28" s="183">
        <v>0</v>
      </c>
      <c r="O28" s="183">
        <v>0</v>
      </c>
      <c r="P28" s="276">
        <v>0</v>
      </c>
      <c r="Q28" s="290">
        <v>0</v>
      </c>
      <c r="R28" s="290">
        <v>0</v>
      </c>
      <c r="S28" s="290">
        <v>0</v>
      </c>
      <c r="T28" s="290">
        <v>0</v>
      </c>
      <c r="U28" s="192">
        <v>0</v>
      </c>
      <c r="V28" s="290">
        <v>0</v>
      </c>
    </row>
    <row r="29" spans="1:30" ht="11.25" customHeight="1" x14ac:dyDescent="0.2">
      <c r="A29" s="602"/>
      <c r="B29" s="603"/>
      <c r="C29" s="603"/>
      <c r="D29" s="603"/>
      <c r="E29" s="603"/>
      <c r="F29" s="603"/>
      <c r="G29" s="604"/>
      <c r="H29" s="114"/>
      <c r="I29" s="201">
        <f t="shared" si="0"/>
        <v>0</v>
      </c>
      <c r="J29" s="183">
        <v>0</v>
      </c>
      <c r="K29" s="183"/>
      <c r="L29" s="183">
        <v>0</v>
      </c>
      <c r="M29" s="183">
        <v>0</v>
      </c>
      <c r="N29" s="183">
        <v>0</v>
      </c>
      <c r="O29" s="183">
        <v>0</v>
      </c>
      <c r="P29" s="183">
        <v>0</v>
      </c>
      <c r="Q29" s="183">
        <v>0</v>
      </c>
      <c r="R29" s="183">
        <v>0</v>
      </c>
      <c r="S29" s="183">
        <v>0</v>
      </c>
      <c r="T29" s="183">
        <v>0</v>
      </c>
      <c r="U29" s="183">
        <v>0</v>
      </c>
      <c r="V29" s="183">
        <v>0</v>
      </c>
    </row>
    <row r="30" spans="1:30" ht="11.25" customHeight="1" x14ac:dyDescent="0.2">
      <c r="A30" s="602"/>
      <c r="B30" s="603"/>
      <c r="C30" s="603"/>
      <c r="D30" s="603"/>
      <c r="E30" s="603"/>
      <c r="F30" s="603"/>
      <c r="G30" s="604"/>
      <c r="H30" s="114"/>
      <c r="I30" s="201">
        <f t="shared" si="0"/>
        <v>0</v>
      </c>
      <c r="J30" s="183">
        <v>0</v>
      </c>
      <c r="K30" s="183"/>
      <c r="L30" s="183">
        <v>0</v>
      </c>
      <c r="M30" s="183">
        <v>0</v>
      </c>
      <c r="N30" s="183">
        <v>0</v>
      </c>
      <c r="O30" s="183">
        <v>0</v>
      </c>
      <c r="P30" s="183">
        <v>0</v>
      </c>
      <c r="Q30" s="183">
        <v>0</v>
      </c>
      <c r="R30" s="183">
        <v>0</v>
      </c>
      <c r="S30" s="183">
        <v>0</v>
      </c>
      <c r="T30" s="183">
        <v>0</v>
      </c>
      <c r="U30" s="183">
        <v>0</v>
      </c>
      <c r="V30" s="183">
        <v>0</v>
      </c>
    </row>
    <row r="31" spans="1:30" ht="11.25" customHeight="1" x14ac:dyDescent="0.2">
      <c r="A31" s="602"/>
      <c r="B31" s="603"/>
      <c r="C31" s="603"/>
      <c r="D31" s="603"/>
      <c r="E31" s="603"/>
      <c r="F31" s="603"/>
      <c r="G31" s="604"/>
      <c r="H31" s="114"/>
      <c r="I31" s="201">
        <f t="shared" si="0"/>
        <v>0</v>
      </c>
      <c r="J31" s="183">
        <v>0</v>
      </c>
      <c r="K31" s="183"/>
      <c r="L31" s="183"/>
      <c r="M31" s="183"/>
      <c r="N31" s="183"/>
      <c r="O31" s="183"/>
      <c r="P31" s="183"/>
      <c r="Q31" s="183"/>
      <c r="R31" s="183"/>
      <c r="S31" s="183"/>
      <c r="T31" s="183"/>
      <c r="U31" s="291"/>
      <c r="V31" s="292"/>
    </row>
    <row r="32" spans="1:30" ht="11.25" customHeight="1" x14ac:dyDescent="0.2">
      <c r="A32" s="602"/>
      <c r="B32" s="603"/>
      <c r="C32" s="603"/>
      <c r="D32" s="603"/>
      <c r="E32" s="603"/>
      <c r="F32" s="603"/>
      <c r="G32" s="604"/>
      <c r="H32" s="114"/>
      <c r="I32" s="201">
        <f t="shared" si="0"/>
        <v>0</v>
      </c>
      <c r="J32" s="183">
        <v>0</v>
      </c>
      <c r="K32" s="183"/>
      <c r="L32" s="183"/>
      <c r="M32" s="183"/>
      <c r="N32" s="183"/>
      <c r="O32" s="183"/>
      <c r="P32" s="183"/>
      <c r="Q32" s="183"/>
      <c r="R32" s="183"/>
      <c r="S32" s="183"/>
      <c r="T32" s="183"/>
      <c r="U32" s="291"/>
      <c r="V32" s="292"/>
      <c r="W32" s="199"/>
      <c r="X32" s="11"/>
      <c r="Y32" s="11"/>
      <c r="Z32" s="11"/>
      <c r="AA32" s="11"/>
      <c r="AB32" s="11"/>
      <c r="AC32" s="11"/>
      <c r="AD32" s="11"/>
    </row>
    <row r="33" spans="1:22" ht="11.25" customHeight="1" x14ac:dyDescent="0.2">
      <c r="A33" s="602"/>
      <c r="B33" s="603"/>
      <c r="C33" s="603"/>
      <c r="D33" s="603"/>
      <c r="E33" s="603"/>
      <c r="F33" s="603"/>
      <c r="G33" s="604"/>
      <c r="H33" s="114"/>
      <c r="I33" s="201">
        <f t="shared" si="0"/>
        <v>0</v>
      </c>
      <c r="J33" s="183">
        <v>0</v>
      </c>
      <c r="K33" s="183"/>
      <c r="L33" s="183"/>
      <c r="M33" s="183"/>
      <c r="N33" s="183"/>
      <c r="O33" s="183"/>
      <c r="P33" s="183"/>
      <c r="Q33" s="183"/>
      <c r="R33" s="183"/>
      <c r="S33" s="183"/>
      <c r="T33" s="183"/>
      <c r="U33" s="291"/>
      <c r="V33" s="292"/>
    </row>
    <row r="34" spans="1:22" ht="11.25" customHeight="1" x14ac:dyDescent="0.2">
      <c r="A34" s="602"/>
      <c r="B34" s="603"/>
      <c r="C34" s="603"/>
      <c r="D34" s="603"/>
      <c r="E34" s="603"/>
      <c r="F34" s="603"/>
      <c r="G34" s="604"/>
      <c r="H34" s="114"/>
      <c r="I34" s="201">
        <f t="shared" si="0"/>
        <v>0</v>
      </c>
      <c r="J34" s="183">
        <v>0</v>
      </c>
      <c r="K34" s="183"/>
      <c r="L34" s="183"/>
      <c r="M34" s="183"/>
      <c r="N34" s="183"/>
      <c r="O34" s="183"/>
      <c r="P34" s="183"/>
      <c r="Q34" s="183"/>
      <c r="R34" s="183"/>
      <c r="S34" s="183"/>
      <c r="T34" s="183"/>
      <c r="U34" s="291"/>
      <c r="V34" s="292"/>
    </row>
    <row r="35" spans="1:22" ht="11.25" customHeight="1" x14ac:dyDescent="0.2">
      <c r="A35" s="602"/>
      <c r="B35" s="603"/>
      <c r="C35" s="603"/>
      <c r="D35" s="603"/>
      <c r="E35" s="603"/>
      <c r="F35" s="603"/>
      <c r="G35" s="604"/>
      <c r="H35" s="297"/>
      <c r="I35" s="201">
        <f t="shared" si="0"/>
        <v>0</v>
      </c>
      <c r="J35" s="183">
        <v>0</v>
      </c>
      <c r="K35" s="183"/>
      <c r="L35" s="183"/>
      <c r="M35" s="183"/>
      <c r="N35" s="183"/>
      <c r="O35" s="183"/>
      <c r="P35" s="183"/>
      <c r="Q35" s="183"/>
      <c r="R35" s="183"/>
      <c r="S35" s="183"/>
      <c r="T35" s="183"/>
      <c r="U35" s="183"/>
      <c r="V35" s="183"/>
    </row>
    <row r="36" spans="1:22" ht="11.25" customHeight="1" x14ac:dyDescent="0.2">
      <c r="A36" s="602"/>
      <c r="B36" s="603"/>
      <c r="C36" s="603"/>
      <c r="D36" s="603"/>
      <c r="E36" s="603"/>
      <c r="F36" s="603"/>
      <c r="G36" s="604"/>
      <c r="H36" s="114"/>
      <c r="I36" s="201">
        <f t="shared" si="0"/>
        <v>0</v>
      </c>
      <c r="J36" s="183">
        <v>0</v>
      </c>
      <c r="K36" s="183"/>
      <c r="L36" s="183"/>
      <c r="M36" s="183"/>
      <c r="N36" s="183"/>
      <c r="O36" s="183"/>
      <c r="P36" s="183"/>
      <c r="Q36" s="183"/>
      <c r="R36" s="183"/>
      <c r="S36" s="183"/>
      <c r="T36" s="183"/>
      <c r="U36" s="183"/>
      <c r="V36" s="183"/>
    </row>
    <row r="37" spans="1:22" ht="11.25" customHeight="1" x14ac:dyDescent="0.2">
      <c r="A37" s="602"/>
      <c r="B37" s="603"/>
      <c r="C37" s="603"/>
      <c r="D37" s="603"/>
      <c r="E37" s="603"/>
      <c r="F37" s="603"/>
      <c r="G37" s="604"/>
      <c r="H37" s="297"/>
      <c r="I37" s="201">
        <f t="shared" si="0"/>
        <v>0</v>
      </c>
      <c r="J37" s="183">
        <v>0</v>
      </c>
      <c r="K37" s="183"/>
      <c r="L37" s="183"/>
      <c r="M37" s="183"/>
      <c r="N37" s="183"/>
      <c r="O37" s="183"/>
      <c r="P37" s="183"/>
      <c r="Q37" s="183"/>
      <c r="R37" s="183"/>
      <c r="S37" s="183"/>
      <c r="T37" s="183"/>
      <c r="U37" s="183"/>
      <c r="V37" s="183"/>
    </row>
    <row r="38" spans="1:22" ht="11.25" customHeight="1" x14ac:dyDescent="0.2">
      <c r="A38" s="602"/>
      <c r="B38" s="603"/>
      <c r="C38" s="603"/>
      <c r="D38" s="603"/>
      <c r="E38" s="603"/>
      <c r="F38" s="603"/>
      <c r="G38" s="604"/>
      <c r="H38" s="297"/>
      <c r="I38" s="201">
        <f t="shared" si="0"/>
        <v>0</v>
      </c>
      <c r="J38" s="183">
        <v>0</v>
      </c>
      <c r="K38" s="183"/>
      <c r="L38" s="183"/>
      <c r="M38" s="183"/>
      <c r="N38" s="183"/>
      <c r="O38" s="183"/>
      <c r="P38" s="183"/>
      <c r="Q38" s="183"/>
      <c r="R38" s="183"/>
      <c r="S38" s="183"/>
      <c r="T38" s="183"/>
      <c r="U38" s="183"/>
      <c r="V38" s="183"/>
    </row>
    <row r="39" spans="1:22" ht="11.25" customHeight="1" x14ac:dyDescent="0.2">
      <c r="A39" s="602"/>
      <c r="B39" s="603"/>
      <c r="C39" s="603"/>
      <c r="D39" s="603"/>
      <c r="E39" s="603"/>
      <c r="F39" s="603"/>
      <c r="G39" s="604"/>
      <c r="H39" s="297"/>
      <c r="I39" s="201">
        <f t="shared" si="0"/>
        <v>0</v>
      </c>
      <c r="J39" s="183"/>
      <c r="K39" s="183"/>
      <c r="L39" s="183"/>
      <c r="M39" s="183"/>
      <c r="N39" s="183"/>
      <c r="O39" s="183"/>
      <c r="P39" s="183"/>
      <c r="Q39" s="183"/>
      <c r="R39" s="183"/>
      <c r="S39" s="183"/>
      <c r="T39" s="183"/>
      <c r="U39" s="183"/>
      <c r="V39" s="183"/>
    </row>
    <row r="40" spans="1:22" ht="11.25" customHeight="1" x14ac:dyDescent="0.2">
      <c r="A40" s="602"/>
      <c r="B40" s="603"/>
      <c r="C40" s="603"/>
      <c r="D40" s="603"/>
      <c r="E40" s="603"/>
      <c r="F40" s="603"/>
      <c r="G40" s="604"/>
      <c r="H40" s="297"/>
      <c r="I40" s="201">
        <f t="shared" si="0"/>
        <v>0</v>
      </c>
      <c r="J40" s="183"/>
      <c r="K40" s="183"/>
      <c r="L40" s="183"/>
      <c r="M40" s="183"/>
      <c r="N40" s="183"/>
      <c r="O40" s="183"/>
      <c r="P40" s="183"/>
      <c r="Q40" s="183"/>
      <c r="R40" s="183"/>
      <c r="S40" s="183"/>
      <c r="T40" s="183"/>
      <c r="U40" s="183"/>
      <c r="V40" s="183"/>
    </row>
    <row r="41" spans="1:22" ht="11.25" customHeight="1" x14ac:dyDescent="0.2">
      <c r="A41" s="602"/>
      <c r="B41" s="603"/>
      <c r="C41" s="603"/>
      <c r="D41" s="603"/>
      <c r="E41" s="603"/>
      <c r="F41" s="603"/>
      <c r="G41" s="604"/>
      <c r="H41" s="297"/>
      <c r="I41" s="201">
        <f t="shared" si="0"/>
        <v>0</v>
      </c>
      <c r="J41" s="183"/>
      <c r="K41" s="183"/>
      <c r="L41" s="183"/>
      <c r="M41" s="183"/>
      <c r="N41" s="183"/>
      <c r="O41" s="183"/>
      <c r="P41" s="183"/>
      <c r="Q41" s="183"/>
      <c r="R41" s="183"/>
      <c r="S41" s="183"/>
      <c r="T41" s="183"/>
      <c r="U41" s="183"/>
      <c r="V41" s="183"/>
    </row>
    <row r="42" spans="1:22" ht="11.25" customHeight="1" x14ac:dyDescent="0.2">
      <c r="A42" s="602"/>
      <c r="B42" s="603"/>
      <c r="C42" s="603"/>
      <c r="D42" s="603"/>
      <c r="E42" s="603"/>
      <c r="F42" s="603"/>
      <c r="G42" s="604"/>
      <c r="H42" s="297"/>
      <c r="I42" s="201">
        <f t="shared" si="0"/>
        <v>0</v>
      </c>
      <c r="J42" s="183"/>
      <c r="K42" s="183"/>
      <c r="L42" s="183"/>
      <c r="M42" s="183"/>
      <c r="N42" s="183"/>
      <c r="O42" s="183"/>
      <c r="P42" s="183"/>
      <c r="Q42" s="183"/>
      <c r="R42" s="183"/>
      <c r="S42" s="183"/>
      <c r="T42" s="183"/>
      <c r="U42" s="291"/>
      <c r="V42" s="292"/>
    </row>
    <row r="43" spans="1:22" ht="11.25" customHeight="1" x14ac:dyDescent="0.2">
      <c r="A43" s="602"/>
      <c r="B43" s="603"/>
      <c r="C43" s="603"/>
      <c r="D43" s="603"/>
      <c r="E43" s="603"/>
      <c r="F43" s="603"/>
      <c r="G43" s="604"/>
      <c r="H43" s="297"/>
      <c r="I43" s="201">
        <f t="shared" si="0"/>
        <v>0</v>
      </c>
      <c r="J43" s="183"/>
      <c r="K43" s="183"/>
      <c r="L43" s="183"/>
      <c r="M43" s="183"/>
      <c r="N43" s="183"/>
      <c r="O43" s="183"/>
      <c r="P43" s="183"/>
      <c r="Q43" s="183"/>
      <c r="R43" s="183"/>
      <c r="S43" s="183"/>
      <c r="T43" s="183"/>
      <c r="U43" s="291"/>
      <c r="V43" s="292"/>
    </row>
    <row r="44" spans="1:22" ht="11.25" customHeight="1" x14ac:dyDescent="0.2">
      <c r="A44" s="602"/>
      <c r="B44" s="603"/>
      <c r="C44" s="603"/>
      <c r="D44" s="603"/>
      <c r="E44" s="603"/>
      <c r="F44" s="603"/>
      <c r="G44" s="604"/>
      <c r="H44" s="297"/>
      <c r="I44" s="201">
        <f t="shared" si="0"/>
        <v>0</v>
      </c>
      <c r="J44" s="183"/>
      <c r="K44" s="183"/>
      <c r="L44" s="183"/>
      <c r="M44" s="183"/>
      <c r="N44" s="183"/>
      <c r="O44" s="183"/>
      <c r="P44" s="183"/>
      <c r="Q44" s="183"/>
      <c r="R44" s="183"/>
      <c r="S44" s="183"/>
      <c r="T44" s="183"/>
      <c r="U44" s="291"/>
      <c r="V44" s="292"/>
    </row>
    <row r="45" spans="1:22" ht="11.25" customHeight="1" x14ac:dyDescent="0.2">
      <c r="A45" s="602"/>
      <c r="B45" s="603"/>
      <c r="C45" s="603"/>
      <c r="D45" s="603"/>
      <c r="E45" s="603"/>
      <c r="F45" s="603"/>
      <c r="G45" s="604"/>
      <c r="H45" s="297"/>
      <c r="I45" s="201">
        <f t="shared" si="0"/>
        <v>0</v>
      </c>
      <c r="J45" s="183"/>
      <c r="K45" s="183"/>
      <c r="L45" s="183"/>
      <c r="M45" s="183"/>
      <c r="N45" s="183"/>
      <c r="O45" s="183"/>
      <c r="P45" s="183"/>
      <c r="Q45" s="183"/>
      <c r="R45" s="183"/>
      <c r="S45" s="183"/>
      <c r="T45" s="183"/>
      <c r="U45" s="291"/>
      <c r="V45" s="292"/>
    </row>
    <row r="46" spans="1:22" ht="11.25" customHeight="1" x14ac:dyDescent="0.2">
      <c r="A46" s="602"/>
      <c r="B46" s="603"/>
      <c r="C46" s="603"/>
      <c r="D46" s="603"/>
      <c r="E46" s="603"/>
      <c r="F46" s="603"/>
      <c r="G46" s="604"/>
      <c r="H46" s="114"/>
      <c r="I46" s="201">
        <f t="shared" si="0"/>
        <v>0</v>
      </c>
      <c r="J46" s="183"/>
      <c r="K46" s="183"/>
      <c r="L46" s="183"/>
      <c r="M46" s="183"/>
      <c r="N46" s="183"/>
      <c r="O46" s="183"/>
      <c r="P46" s="183"/>
      <c r="Q46" s="183"/>
      <c r="R46" s="183"/>
      <c r="S46" s="183"/>
      <c r="T46" s="183"/>
      <c r="U46" s="291"/>
      <c r="V46" s="292"/>
    </row>
    <row r="47" spans="1:22" ht="11.25" customHeight="1" x14ac:dyDescent="0.2">
      <c r="A47" s="602"/>
      <c r="B47" s="603"/>
      <c r="C47" s="603"/>
      <c r="D47" s="603"/>
      <c r="E47" s="603"/>
      <c r="F47" s="603"/>
      <c r="G47" s="604"/>
      <c r="H47" s="114"/>
      <c r="I47" s="201">
        <f t="shared" si="0"/>
        <v>0</v>
      </c>
      <c r="J47" s="183"/>
      <c r="K47" s="183"/>
      <c r="L47" s="183"/>
      <c r="M47" s="183"/>
      <c r="N47" s="183"/>
      <c r="O47" s="183"/>
      <c r="P47" s="183"/>
      <c r="Q47" s="183"/>
      <c r="R47" s="183"/>
      <c r="S47" s="183"/>
      <c r="T47" s="183"/>
      <c r="U47" s="291"/>
      <c r="V47" s="292"/>
    </row>
    <row r="48" spans="1:22" ht="11.25" customHeight="1" x14ac:dyDescent="0.2">
      <c r="A48" s="602"/>
      <c r="B48" s="603"/>
      <c r="C48" s="603"/>
      <c r="D48" s="603"/>
      <c r="E48" s="603"/>
      <c r="F48" s="603"/>
      <c r="G48" s="604"/>
      <c r="H48" s="114"/>
      <c r="I48" s="201">
        <f t="shared" si="0"/>
        <v>0</v>
      </c>
      <c r="J48" s="183"/>
      <c r="K48" s="183"/>
      <c r="L48" s="183"/>
      <c r="M48" s="183"/>
      <c r="N48" s="183"/>
      <c r="O48" s="183"/>
      <c r="P48" s="183"/>
      <c r="Q48" s="183"/>
      <c r="R48" s="183"/>
      <c r="S48" s="183"/>
      <c r="T48" s="183"/>
      <c r="U48" s="291"/>
      <c r="V48" s="292"/>
    </row>
    <row r="49" spans="1:22" ht="11.25" customHeight="1" x14ac:dyDescent="0.2">
      <c r="A49" s="602"/>
      <c r="B49" s="603"/>
      <c r="C49" s="603"/>
      <c r="D49" s="603"/>
      <c r="E49" s="603"/>
      <c r="F49" s="603"/>
      <c r="G49" s="604"/>
      <c r="H49" s="114"/>
      <c r="I49" s="201">
        <f t="shared" si="0"/>
        <v>0</v>
      </c>
      <c r="J49" s="183"/>
      <c r="K49" s="183"/>
      <c r="L49" s="183"/>
      <c r="M49" s="183"/>
      <c r="N49" s="183"/>
      <c r="O49" s="183"/>
      <c r="P49" s="183"/>
      <c r="Q49" s="183"/>
      <c r="R49" s="183"/>
      <c r="S49" s="183"/>
      <c r="T49" s="183"/>
      <c r="U49" s="291"/>
      <c r="V49" s="292"/>
    </row>
    <row r="50" spans="1:22" ht="3" customHeight="1" x14ac:dyDescent="0.2">
      <c r="A50" s="553"/>
      <c r="B50" s="554"/>
      <c r="C50" s="554"/>
      <c r="D50" s="554"/>
      <c r="E50" s="554"/>
      <c r="F50" s="554"/>
      <c r="G50" s="555"/>
      <c r="H50" s="111"/>
      <c r="I50" s="282"/>
      <c r="J50" s="58"/>
      <c r="K50" s="58"/>
      <c r="L50" s="58"/>
      <c r="M50" s="58"/>
      <c r="N50" s="58"/>
      <c r="O50" s="58"/>
      <c r="P50" s="23"/>
      <c r="Q50" s="284"/>
      <c r="R50" s="284"/>
      <c r="S50" s="284"/>
      <c r="T50" s="284"/>
      <c r="U50" s="285"/>
      <c r="V50" s="284"/>
    </row>
    <row r="51" spans="1:22" ht="3" customHeight="1" x14ac:dyDescent="0.2">
      <c r="A51" s="553"/>
      <c r="B51" s="554"/>
      <c r="C51" s="554"/>
      <c r="D51" s="554"/>
      <c r="E51" s="554"/>
      <c r="F51" s="554"/>
      <c r="G51" s="555"/>
      <c r="H51" s="111"/>
      <c r="I51" s="53"/>
      <c r="J51" s="47"/>
      <c r="K51" s="47"/>
      <c r="L51" s="47"/>
      <c r="M51" s="47"/>
      <c r="N51" s="47"/>
      <c r="O51" s="47"/>
      <c r="P51" s="22"/>
      <c r="Q51" s="25"/>
      <c r="R51" s="25"/>
      <c r="S51" s="25"/>
      <c r="T51" s="25"/>
      <c r="U51" s="283"/>
      <c r="V51" s="25"/>
    </row>
    <row r="52" spans="1:22" ht="11.25" customHeight="1" x14ac:dyDescent="0.2">
      <c r="A52" s="553" t="s">
        <v>155</v>
      </c>
      <c r="B52" s="554"/>
      <c r="C52" s="554"/>
      <c r="D52" s="554"/>
      <c r="E52" s="554"/>
      <c r="F52" s="554"/>
      <c r="G52" s="555"/>
      <c r="H52" s="111"/>
      <c r="I52" s="431">
        <f>SUM(J52:V52)</f>
        <v>0</v>
      </c>
      <c r="J52" s="431">
        <f t="shared" ref="J52:V52" si="1">SUM(J24:J49)</f>
        <v>0</v>
      </c>
      <c r="K52" s="431">
        <f t="shared" si="1"/>
        <v>0</v>
      </c>
      <c r="L52" s="431">
        <f t="shared" si="1"/>
        <v>0</v>
      </c>
      <c r="M52" s="431">
        <f t="shared" si="1"/>
        <v>0</v>
      </c>
      <c r="N52" s="431">
        <f t="shared" si="1"/>
        <v>0</v>
      </c>
      <c r="O52" s="431">
        <f t="shared" si="1"/>
        <v>0</v>
      </c>
      <c r="P52" s="431">
        <f t="shared" si="1"/>
        <v>0</v>
      </c>
      <c r="Q52" s="431">
        <f t="shared" si="1"/>
        <v>0</v>
      </c>
      <c r="R52" s="431">
        <f t="shared" si="1"/>
        <v>0</v>
      </c>
      <c r="S52" s="431">
        <f t="shared" si="1"/>
        <v>0</v>
      </c>
      <c r="T52" s="431">
        <f t="shared" si="1"/>
        <v>0</v>
      </c>
      <c r="U52" s="431">
        <f t="shared" si="1"/>
        <v>0</v>
      </c>
      <c r="V52" s="431">
        <f t="shared" si="1"/>
        <v>0</v>
      </c>
    </row>
    <row r="53" spans="1:22" ht="3" customHeight="1" x14ac:dyDescent="0.2">
      <c r="A53" s="580"/>
      <c r="B53" s="581"/>
      <c r="C53" s="581"/>
      <c r="D53" s="581"/>
      <c r="E53" s="581"/>
      <c r="F53" s="581"/>
      <c r="G53" s="582"/>
      <c r="H53" s="277"/>
      <c r="I53" s="278"/>
      <c r="J53" s="288"/>
      <c r="K53" s="279"/>
      <c r="L53" s="280"/>
      <c r="M53" s="279"/>
      <c r="N53" s="280"/>
      <c r="O53" s="279"/>
      <c r="P53" s="280"/>
      <c r="Q53" s="281"/>
      <c r="R53" s="52"/>
      <c r="S53" s="281"/>
      <c r="T53" s="52"/>
      <c r="U53" s="289"/>
      <c r="V53" s="288"/>
    </row>
    <row r="54" spans="1:22" ht="11.25" customHeight="1" x14ac:dyDescent="0.2">
      <c r="A54" s="293"/>
      <c r="B54" s="293"/>
      <c r="C54" s="293"/>
      <c r="D54" s="263"/>
      <c r="E54" s="263"/>
      <c r="F54" s="294"/>
      <c r="G54" s="34"/>
      <c r="I54" s="36"/>
      <c r="J54" s="61"/>
      <c r="K54" s="36"/>
      <c r="L54" s="61"/>
      <c r="M54" s="36"/>
      <c r="N54" s="36"/>
      <c r="O54" s="36"/>
      <c r="P54" s="36"/>
    </row>
    <row r="55" spans="1:22" ht="11.25" customHeight="1" x14ac:dyDescent="0.2">
      <c r="A55" s="272"/>
      <c r="B55" s="272"/>
      <c r="C55" s="272"/>
      <c r="D55" s="272"/>
      <c r="E55" s="272"/>
      <c r="F55" s="445"/>
      <c r="G55" s="34"/>
      <c r="H55" s="444"/>
      <c r="I55" s="269"/>
      <c r="J55" s="269"/>
      <c r="K55" s="269"/>
      <c r="L55" s="269"/>
      <c r="M55" s="269"/>
      <c r="N55" s="269"/>
      <c r="O55" s="269"/>
      <c r="P55" s="269"/>
    </row>
    <row r="56" spans="1:22" ht="11.25" customHeight="1" x14ac:dyDescent="0.2">
      <c r="A56" s="274"/>
      <c r="B56" s="274"/>
      <c r="C56" s="274"/>
      <c r="D56" s="272"/>
      <c r="E56" s="272"/>
      <c r="F56" s="445"/>
      <c r="G56" s="34"/>
      <c r="H56" s="444"/>
      <c r="I56" s="265"/>
      <c r="J56" s="265"/>
      <c r="K56" s="265"/>
      <c r="L56" s="265"/>
      <c r="M56" s="265"/>
      <c r="N56" s="265"/>
      <c r="O56" s="265"/>
      <c r="P56" s="61"/>
    </row>
  </sheetData>
  <mergeCells count="37">
    <mergeCell ref="A53:G53"/>
    <mergeCell ref="A47:G47"/>
    <mergeCell ref="A48:G48"/>
    <mergeCell ref="A49:G49"/>
    <mergeCell ref="A50:G50"/>
    <mergeCell ref="A51:G51"/>
    <mergeCell ref="A52:G52"/>
    <mergeCell ref="A46:G46"/>
    <mergeCell ref="A35:G35"/>
    <mergeCell ref="A36:G36"/>
    <mergeCell ref="A37:G37"/>
    <mergeCell ref="A38:G38"/>
    <mergeCell ref="A39:G39"/>
    <mergeCell ref="A40:G40"/>
    <mergeCell ref="A41:G41"/>
    <mergeCell ref="A42:G42"/>
    <mergeCell ref="A43:G43"/>
    <mergeCell ref="A44:G44"/>
    <mergeCell ref="A45:G45"/>
    <mergeCell ref="A34:G34"/>
    <mergeCell ref="H17:H21"/>
    <mergeCell ref="A24:G24"/>
    <mergeCell ref="A25:G25"/>
    <mergeCell ref="A26:G26"/>
    <mergeCell ref="A27:G27"/>
    <mergeCell ref="A28:G28"/>
    <mergeCell ref="A29:G29"/>
    <mergeCell ref="A30:G30"/>
    <mergeCell ref="A31:G31"/>
    <mergeCell ref="A32:G32"/>
    <mergeCell ref="A33:G33"/>
    <mergeCell ref="A15:G15"/>
    <mergeCell ref="A10:G10"/>
    <mergeCell ref="A11:G11"/>
    <mergeCell ref="A12:G12"/>
    <mergeCell ref="A13:G13"/>
    <mergeCell ref="A14:G14"/>
  </mergeCells>
  <pageMargins left="0.47244094488188981" right="0.47244094488188981" top="0.23622047244094491" bottom="0.47244094488188981" header="0" footer="0.31496062992125984"/>
  <pageSetup paperSize="9" scale="99" orientation="landscape" r:id="rId1"/>
  <headerFooter alignWithMargins="0">
    <oddFooter>&amp;C&amp;7Form.  22.1  &amp;R&amp;7&amp;P von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tabColor theme="6" tint="0.39997558519241921"/>
    <pageSetUpPr fitToPage="1"/>
  </sheetPr>
  <dimension ref="A1:AD56"/>
  <sheetViews>
    <sheetView showGridLines="0" showZeros="0" zoomScaleNormal="100" zoomScaleSheetLayoutView="100" workbookViewId="0">
      <selection activeCell="I15" sqref="I15"/>
    </sheetView>
  </sheetViews>
  <sheetFormatPr baseColWidth="10" defaultColWidth="12.7109375" defaultRowHeight="11.25" customHeight="1" x14ac:dyDescent="0.2"/>
  <cols>
    <col min="1" max="2" width="1.7109375" style="1" customWidth="1"/>
    <col min="3" max="3" width="8.140625" style="1" customWidth="1"/>
    <col min="4" max="5" width="3.7109375" style="1" customWidth="1"/>
    <col min="6" max="6" width="8.7109375" style="2" customWidth="1"/>
    <col min="7" max="7" width="5.7109375" style="8" customWidth="1"/>
    <col min="8" max="8" width="3.7109375" style="8" customWidth="1"/>
    <col min="9" max="10" width="8.7109375" style="1" customWidth="1"/>
    <col min="11" max="22" width="7.140625" style="1" customWidth="1"/>
    <col min="23" max="26" width="9.42578125" style="1" customWidth="1"/>
    <col min="27" max="16384" width="12.7109375" style="1"/>
  </cols>
  <sheetData>
    <row r="1" spans="1:22" customFormat="1" ht="12.75" x14ac:dyDescent="0.2"/>
    <row r="2" spans="1:22" customFormat="1" ht="12.75" x14ac:dyDescent="0.2"/>
    <row r="3" spans="1:22" customFormat="1" ht="12.75" x14ac:dyDescent="0.2"/>
    <row r="4" spans="1:22" customFormat="1" ht="12.75" x14ac:dyDescent="0.2"/>
    <row r="5" spans="1:22" ht="8.1" customHeight="1" x14ac:dyDescent="0.2">
      <c r="G5" s="3"/>
      <c r="H5" s="4"/>
      <c r="I5" s="5"/>
      <c r="J5" s="6"/>
      <c r="K5" s="5"/>
      <c r="L5" s="6"/>
      <c r="M5" s="6"/>
      <c r="N5" s="5"/>
      <c r="O5" s="39"/>
      <c r="P5" s="5"/>
      <c r="Q5" s="5"/>
      <c r="R5" s="5"/>
      <c r="S5" s="5"/>
    </row>
    <row r="6" spans="1:22" ht="11.25" customHeight="1" x14ac:dyDescent="0.2">
      <c r="A6" s="515" t="s">
        <v>218</v>
      </c>
      <c r="E6" s="5"/>
      <c r="G6" s="3"/>
      <c r="H6" s="4"/>
      <c r="I6" s="5"/>
      <c r="J6" s="6"/>
      <c r="K6" s="5"/>
      <c r="L6" s="6"/>
      <c r="M6" s="6"/>
      <c r="N6" s="5"/>
      <c r="O6" s="39"/>
      <c r="P6" s="5"/>
      <c r="Q6" s="5"/>
      <c r="R6" s="5"/>
      <c r="S6" s="5"/>
    </row>
    <row r="7" spans="1:22" ht="3" customHeight="1" x14ac:dyDescent="0.2">
      <c r="G7" s="3"/>
      <c r="H7" s="4"/>
      <c r="I7" s="5"/>
      <c r="J7" s="6"/>
      <c r="K7" s="5"/>
      <c r="L7" s="6"/>
      <c r="M7" s="6"/>
      <c r="N7" s="5"/>
      <c r="O7" s="39"/>
      <c r="P7" s="5"/>
      <c r="Q7" s="5"/>
      <c r="R7" s="5"/>
      <c r="S7" s="5"/>
    </row>
    <row r="8" spans="1:22" ht="3" customHeight="1" x14ac:dyDescent="0.2">
      <c r="G8" s="3"/>
      <c r="H8" s="4"/>
      <c r="I8" s="5"/>
      <c r="J8" s="6"/>
      <c r="K8" s="5"/>
      <c r="L8" s="6"/>
      <c r="M8" s="6"/>
      <c r="N8" s="5"/>
      <c r="O8" s="39"/>
      <c r="P8" s="5"/>
      <c r="Q8" s="5"/>
      <c r="R8" s="5"/>
      <c r="S8" s="5"/>
    </row>
    <row r="9" spans="1:22" ht="11.25" customHeight="1" x14ac:dyDescent="0.2">
      <c r="G9" s="3"/>
      <c r="H9" s="4"/>
      <c r="I9" s="5"/>
      <c r="J9" s="6"/>
      <c r="K9" s="5"/>
      <c r="L9" s="6"/>
      <c r="M9" s="6"/>
      <c r="N9" s="5"/>
      <c r="O9" s="39"/>
      <c r="P9" s="5"/>
      <c r="Q9" s="5"/>
      <c r="R9" s="5"/>
      <c r="S9" s="5"/>
    </row>
    <row r="10" spans="1:22" ht="12.75" customHeight="1" x14ac:dyDescent="0.25">
      <c r="A10" s="605">
        <f>'kernobstsaft 20 (OHNE LA)'!$A$9</f>
        <v>0</v>
      </c>
      <c r="B10" s="606"/>
      <c r="C10" s="606"/>
      <c r="D10" s="606"/>
      <c r="E10" s="606"/>
      <c r="F10" s="606"/>
      <c r="G10" s="607"/>
      <c r="H10" s="4"/>
      <c r="I10" s="7" t="s">
        <v>226</v>
      </c>
      <c r="J10" s="6"/>
      <c r="K10" s="5"/>
      <c r="L10" s="6"/>
      <c r="M10" s="6"/>
      <c r="N10" s="5"/>
      <c r="O10" s="39"/>
      <c r="P10" s="5"/>
      <c r="Q10" s="5"/>
      <c r="R10" s="5"/>
      <c r="S10" s="5"/>
    </row>
    <row r="11" spans="1:22" ht="11.25" customHeight="1" x14ac:dyDescent="0.2">
      <c r="A11" s="608">
        <f>'kernobstsaft 20 (OHNE LA)'!$A$10</f>
        <v>0</v>
      </c>
      <c r="B11" s="609"/>
      <c r="C11" s="609"/>
      <c r="D11" s="609"/>
      <c r="E11" s="609"/>
      <c r="F11" s="609"/>
      <c r="G11" s="610"/>
      <c r="H11" s="4"/>
      <c r="J11" s="6"/>
      <c r="K11" s="5"/>
      <c r="L11" s="6"/>
      <c r="M11" s="6"/>
      <c r="N11" s="5"/>
      <c r="O11" s="39"/>
      <c r="P11" s="5"/>
      <c r="Q11" s="5"/>
      <c r="R11" s="5"/>
      <c r="S11" s="5"/>
    </row>
    <row r="12" spans="1:22" ht="11.25" customHeight="1" x14ac:dyDescent="0.2">
      <c r="A12" s="608">
        <f>'kernobstsaft 20 (OHNE LA)'!$A$11</f>
        <v>0</v>
      </c>
      <c r="B12" s="609"/>
      <c r="C12" s="609"/>
      <c r="D12" s="609"/>
      <c r="E12" s="609"/>
      <c r="F12" s="609"/>
      <c r="G12" s="610"/>
      <c r="I12" s="9" t="s">
        <v>164</v>
      </c>
    </row>
    <row r="13" spans="1:22" ht="11.25" customHeight="1" x14ac:dyDescent="0.2">
      <c r="A13" s="608">
        <f>'kernobstsaft 20 (OHNE LA)'!$A$12</f>
        <v>0</v>
      </c>
      <c r="B13" s="609"/>
      <c r="C13" s="609"/>
      <c r="D13" s="609"/>
      <c r="E13" s="609"/>
      <c r="F13" s="609"/>
      <c r="G13" s="610"/>
      <c r="I13" s="526" t="s">
        <v>245</v>
      </c>
    </row>
    <row r="14" spans="1:22" ht="11.25" customHeight="1" x14ac:dyDescent="0.2">
      <c r="A14" s="608">
        <f>'kernobstsaft 20 (OHNE LA)'!$A$13</f>
        <v>0</v>
      </c>
      <c r="B14" s="609"/>
      <c r="C14" s="609"/>
      <c r="D14" s="609"/>
      <c r="E14" s="609"/>
      <c r="F14" s="609"/>
      <c r="G14" s="610"/>
      <c r="I14" s="10"/>
    </row>
    <row r="15" spans="1:22" ht="11.25" customHeight="1" x14ac:dyDescent="0.2">
      <c r="A15" s="565" t="s">
        <v>106</v>
      </c>
      <c r="B15" s="566"/>
      <c r="C15" s="566"/>
      <c r="D15" s="566"/>
      <c r="E15" s="566"/>
      <c r="F15" s="566"/>
      <c r="G15" s="567"/>
      <c r="I15" s="542">
        <v>2024</v>
      </c>
      <c r="J15" s="10"/>
      <c r="V15" s="295" t="s">
        <v>211</v>
      </c>
    </row>
    <row r="16" spans="1:22" ht="3" customHeight="1" x14ac:dyDescent="0.2">
      <c r="C16" s="30"/>
    </row>
    <row r="17" spans="1:30" ht="11.25" customHeight="1" x14ac:dyDescent="0.2">
      <c r="A17" s="126" t="s">
        <v>159</v>
      </c>
      <c r="B17" s="127"/>
      <c r="C17" s="128"/>
      <c r="D17" s="129"/>
      <c r="E17" s="129"/>
      <c r="F17" s="130"/>
      <c r="G17" s="131"/>
      <c r="H17" s="612" t="s">
        <v>162</v>
      </c>
      <c r="I17" s="133" t="s">
        <v>21</v>
      </c>
      <c r="J17" s="134" t="s">
        <v>41</v>
      </c>
      <c r="K17" s="134"/>
      <c r="L17" s="134"/>
      <c r="M17" s="134"/>
      <c r="N17" s="134"/>
      <c r="O17" s="135"/>
      <c r="P17" s="136" t="s">
        <v>42</v>
      </c>
      <c r="Q17" s="137"/>
      <c r="R17" s="137"/>
      <c r="S17" s="137"/>
      <c r="T17" s="137"/>
      <c r="U17" s="137"/>
      <c r="V17" s="138"/>
    </row>
    <row r="18" spans="1:30" ht="11.25" customHeight="1" x14ac:dyDescent="0.2">
      <c r="A18" s="40" t="s">
        <v>160</v>
      </c>
      <c r="B18" s="32"/>
      <c r="C18" s="32"/>
      <c r="D18" s="186"/>
      <c r="E18" s="186"/>
      <c r="F18" s="140"/>
      <c r="G18" s="141"/>
      <c r="H18" s="613"/>
      <c r="I18" s="142"/>
      <c r="J18" s="143" t="s">
        <v>43</v>
      </c>
      <c r="K18" s="144"/>
      <c r="L18" s="145"/>
      <c r="M18" s="146" t="s">
        <v>44</v>
      </c>
      <c r="N18" s="146" t="s">
        <v>45</v>
      </c>
      <c r="O18" s="147" t="s">
        <v>46</v>
      </c>
      <c r="P18" s="148" t="s">
        <v>47</v>
      </c>
      <c r="Q18" s="149"/>
      <c r="R18" s="149"/>
      <c r="S18" s="150"/>
      <c r="T18" s="44" t="s">
        <v>46</v>
      </c>
      <c r="U18" s="43" t="s">
        <v>48</v>
      </c>
      <c r="V18" s="44" t="s">
        <v>49</v>
      </c>
    </row>
    <row r="19" spans="1:30" ht="11.25" customHeight="1" x14ac:dyDescent="0.2">
      <c r="A19" s="40" t="s">
        <v>163</v>
      </c>
      <c r="B19" s="139"/>
      <c r="C19" s="32"/>
      <c r="D19" s="11"/>
      <c r="E19" s="11"/>
      <c r="F19" s="140"/>
      <c r="G19" s="141"/>
      <c r="H19" s="613"/>
      <c r="I19" s="142"/>
      <c r="J19" s="146" t="s">
        <v>50</v>
      </c>
      <c r="K19" s="143" t="s">
        <v>51</v>
      </c>
      <c r="L19" s="145"/>
      <c r="M19" s="142"/>
      <c r="N19" s="142" t="s">
        <v>52</v>
      </c>
      <c r="O19" s="147" t="s">
        <v>53</v>
      </c>
      <c r="P19" s="151" t="s">
        <v>54</v>
      </c>
      <c r="Q19" s="152" t="s">
        <v>55</v>
      </c>
      <c r="R19" s="149"/>
      <c r="S19" s="150"/>
      <c r="T19" s="44" t="s">
        <v>53</v>
      </c>
      <c r="U19" s="153" t="s">
        <v>56</v>
      </c>
      <c r="V19" s="44" t="s">
        <v>57</v>
      </c>
    </row>
    <row r="20" spans="1:30" ht="11.25" customHeight="1" x14ac:dyDescent="0.2">
      <c r="A20" s="40" t="s">
        <v>161</v>
      </c>
      <c r="B20" s="11"/>
      <c r="C20" s="11"/>
      <c r="D20" s="11"/>
      <c r="E20" s="11"/>
      <c r="F20" s="12"/>
      <c r="G20" s="141"/>
      <c r="H20" s="613"/>
      <c r="I20" s="154"/>
      <c r="J20" s="154"/>
      <c r="K20" s="155" t="s">
        <v>58</v>
      </c>
      <c r="L20" s="156" t="s">
        <v>59</v>
      </c>
      <c r="M20" s="154" t="s">
        <v>60</v>
      </c>
      <c r="N20" s="154" t="s">
        <v>60</v>
      </c>
      <c r="O20" s="156" t="s">
        <v>60</v>
      </c>
      <c r="P20" s="157" t="s">
        <v>61</v>
      </c>
      <c r="Q20" s="158" t="s">
        <v>62</v>
      </c>
      <c r="R20" s="158" t="s">
        <v>63</v>
      </c>
      <c r="S20" s="159" t="s">
        <v>64</v>
      </c>
      <c r="T20" s="154" t="s">
        <v>60</v>
      </c>
      <c r="U20" s="160" t="s">
        <v>65</v>
      </c>
      <c r="V20" s="161" t="s">
        <v>66</v>
      </c>
    </row>
    <row r="21" spans="1:30" ht="11.25" customHeight="1" x14ac:dyDescent="0.2">
      <c r="A21" s="162"/>
      <c r="B21" s="163"/>
      <c r="C21" s="163"/>
      <c r="D21" s="163"/>
      <c r="E21" s="163"/>
      <c r="F21" s="164"/>
      <c r="G21" s="165"/>
      <c r="H21" s="614"/>
      <c r="I21" s="167" t="s">
        <v>67</v>
      </c>
      <c r="J21" s="167"/>
      <c r="K21" s="167"/>
      <c r="L21" s="167"/>
      <c r="M21" s="167"/>
      <c r="N21" s="167"/>
      <c r="O21" s="168"/>
      <c r="P21" s="168"/>
      <c r="Q21" s="159"/>
      <c r="R21" s="159"/>
      <c r="S21" s="159"/>
      <c r="T21" s="149"/>
      <c r="U21" s="159"/>
      <c r="V21" s="161"/>
    </row>
    <row r="22" spans="1:30" ht="11.25" customHeight="1" x14ac:dyDescent="0.2">
      <c r="A22" s="105"/>
      <c r="B22" s="11"/>
      <c r="C22" s="11"/>
      <c r="D22" s="11"/>
      <c r="E22" s="11"/>
      <c r="F22" s="12"/>
      <c r="G22" s="101"/>
      <c r="H22" s="101"/>
      <c r="I22" s="101">
        <v>1</v>
      </c>
      <c r="J22" s="101">
        <v>2</v>
      </c>
      <c r="K22" s="101">
        <v>3</v>
      </c>
      <c r="L22" s="101">
        <v>4</v>
      </c>
      <c r="M22" s="101">
        <v>5</v>
      </c>
      <c r="N22" s="101">
        <v>6</v>
      </c>
      <c r="O22" s="101">
        <v>7</v>
      </c>
      <c r="P22" s="101">
        <v>8</v>
      </c>
      <c r="Q22" s="101">
        <v>9</v>
      </c>
      <c r="R22" s="42">
        <v>10</v>
      </c>
      <c r="S22" s="42">
        <v>11</v>
      </c>
      <c r="T22" s="42">
        <v>12</v>
      </c>
      <c r="U22" s="42">
        <v>13</v>
      </c>
      <c r="V22" s="42">
        <v>14</v>
      </c>
    </row>
    <row r="23" spans="1:30" ht="3" customHeight="1" x14ac:dyDescent="0.2">
      <c r="A23" s="121"/>
      <c r="B23" s="11"/>
      <c r="C23" s="11"/>
      <c r="D23" s="11"/>
      <c r="E23" s="11"/>
      <c r="F23" s="12"/>
      <c r="G23" s="13"/>
      <c r="H23" s="14"/>
      <c r="I23" s="108"/>
      <c r="J23" s="108"/>
      <c r="K23" s="108"/>
      <c r="L23" s="108"/>
      <c r="M23" s="108"/>
      <c r="N23" s="108"/>
      <c r="O23" s="49"/>
      <c r="P23" s="169"/>
      <c r="Q23" s="50"/>
      <c r="R23" s="50"/>
      <c r="S23" s="50"/>
      <c r="T23" s="50"/>
      <c r="U23" s="51"/>
      <c r="V23" s="50"/>
    </row>
    <row r="24" spans="1:30" ht="11.25" customHeight="1" x14ac:dyDescent="0.2">
      <c r="A24" s="602"/>
      <c r="B24" s="603"/>
      <c r="C24" s="603"/>
      <c r="D24" s="603"/>
      <c r="E24" s="603"/>
      <c r="F24" s="603"/>
      <c r="G24" s="604"/>
      <c r="H24" s="296"/>
      <c r="I24" s="201">
        <f t="shared" ref="I24:I49" si="0">SUM(J24:V24)</f>
        <v>0</v>
      </c>
      <c r="J24" s="192">
        <v>0</v>
      </c>
      <c r="K24" s="192"/>
      <c r="L24" s="192"/>
      <c r="M24" s="192"/>
      <c r="N24" s="192"/>
      <c r="O24" s="192"/>
      <c r="P24" s="192"/>
      <c r="Q24" s="192"/>
      <c r="R24" s="192"/>
      <c r="S24" s="192"/>
      <c r="T24" s="192"/>
      <c r="U24" s="192"/>
      <c r="V24" s="192"/>
    </row>
    <row r="25" spans="1:30" ht="11.25" customHeight="1" x14ac:dyDescent="0.2">
      <c r="A25" s="602"/>
      <c r="B25" s="603"/>
      <c r="C25" s="603"/>
      <c r="D25" s="603"/>
      <c r="E25" s="603"/>
      <c r="F25" s="603"/>
      <c r="G25" s="604"/>
      <c r="H25" s="114"/>
      <c r="I25" s="201">
        <f t="shared" si="0"/>
        <v>0</v>
      </c>
      <c r="J25" s="183"/>
      <c r="K25" s="183"/>
      <c r="L25" s="183"/>
      <c r="M25" s="183"/>
      <c r="N25" s="183"/>
      <c r="O25" s="183"/>
      <c r="P25" s="276"/>
      <c r="Q25" s="290"/>
      <c r="R25" s="290"/>
      <c r="S25" s="290"/>
      <c r="T25" s="290"/>
      <c r="U25" s="192"/>
      <c r="V25" s="290"/>
    </row>
    <row r="26" spans="1:30" ht="11.25" customHeight="1" x14ac:dyDescent="0.2">
      <c r="A26" s="602"/>
      <c r="B26" s="603"/>
      <c r="C26" s="603"/>
      <c r="D26" s="603"/>
      <c r="E26" s="603"/>
      <c r="F26" s="603"/>
      <c r="G26" s="604"/>
      <c r="H26" s="114"/>
      <c r="I26" s="201">
        <f t="shared" si="0"/>
        <v>0</v>
      </c>
      <c r="J26" s="183"/>
      <c r="K26" s="183"/>
      <c r="L26" s="183"/>
      <c r="M26" s="183"/>
      <c r="N26" s="183"/>
      <c r="O26" s="183"/>
      <c r="P26" s="183"/>
      <c r="Q26" s="183"/>
      <c r="R26" s="183"/>
      <c r="S26" s="183"/>
      <c r="T26" s="183"/>
      <c r="U26" s="183"/>
      <c r="V26" s="183"/>
    </row>
    <row r="27" spans="1:30" ht="11.25" customHeight="1" x14ac:dyDescent="0.2">
      <c r="A27" s="602"/>
      <c r="B27" s="603"/>
      <c r="C27" s="603"/>
      <c r="D27" s="603"/>
      <c r="E27" s="603"/>
      <c r="F27" s="603"/>
      <c r="G27" s="604"/>
      <c r="H27" s="114"/>
      <c r="I27" s="201">
        <f t="shared" si="0"/>
        <v>0</v>
      </c>
      <c r="J27" s="183"/>
      <c r="K27" s="183"/>
      <c r="L27" s="183"/>
      <c r="M27" s="183"/>
      <c r="N27" s="183"/>
      <c r="O27" s="183"/>
      <c r="P27" s="276"/>
      <c r="Q27" s="290"/>
      <c r="R27" s="290"/>
      <c r="S27" s="290"/>
      <c r="T27" s="290"/>
      <c r="U27" s="192"/>
      <c r="V27" s="290"/>
    </row>
    <row r="28" spans="1:30" ht="11.25" customHeight="1" x14ac:dyDescent="0.2">
      <c r="A28" s="602"/>
      <c r="B28" s="603"/>
      <c r="C28" s="603"/>
      <c r="D28" s="603"/>
      <c r="E28" s="603"/>
      <c r="F28" s="603"/>
      <c r="G28" s="604"/>
      <c r="H28" s="114"/>
      <c r="I28" s="201">
        <f t="shared" si="0"/>
        <v>0</v>
      </c>
      <c r="J28" s="183"/>
      <c r="K28" s="183"/>
      <c r="L28" s="183"/>
      <c r="M28" s="183"/>
      <c r="N28" s="183"/>
      <c r="O28" s="183"/>
      <c r="P28" s="276"/>
      <c r="Q28" s="290"/>
      <c r="R28" s="290"/>
      <c r="S28" s="290"/>
      <c r="T28" s="290"/>
      <c r="U28" s="192"/>
      <c r="V28" s="290"/>
    </row>
    <row r="29" spans="1:30" ht="11.25" customHeight="1" x14ac:dyDescent="0.2">
      <c r="A29" s="602"/>
      <c r="B29" s="603"/>
      <c r="C29" s="603"/>
      <c r="D29" s="603"/>
      <c r="E29" s="603"/>
      <c r="F29" s="603"/>
      <c r="G29" s="604"/>
      <c r="H29" s="114"/>
      <c r="I29" s="201">
        <f t="shared" si="0"/>
        <v>0</v>
      </c>
      <c r="J29" s="183">
        <v>0</v>
      </c>
      <c r="K29" s="183"/>
      <c r="L29" s="183"/>
      <c r="M29" s="183"/>
      <c r="N29" s="183"/>
      <c r="O29" s="183"/>
      <c r="P29" s="183"/>
      <c r="Q29" s="183"/>
      <c r="R29" s="183"/>
      <c r="S29" s="183"/>
      <c r="T29" s="183"/>
      <c r="U29" s="183"/>
      <c r="V29" s="183"/>
    </row>
    <row r="30" spans="1:30" ht="11.25" customHeight="1" x14ac:dyDescent="0.2">
      <c r="A30" s="602"/>
      <c r="B30" s="603"/>
      <c r="C30" s="603"/>
      <c r="D30" s="603"/>
      <c r="E30" s="603"/>
      <c r="F30" s="603"/>
      <c r="G30" s="604"/>
      <c r="H30" s="114"/>
      <c r="I30" s="201">
        <f t="shared" si="0"/>
        <v>0</v>
      </c>
      <c r="J30" s="183">
        <v>0</v>
      </c>
      <c r="K30" s="183"/>
      <c r="L30" s="183"/>
      <c r="M30" s="183"/>
      <c r="N30" s="183"/>
      <c r="O30" s="183"/>
      <c r="P30" s="183"/>
      <c r="Q30" s="183"/>
      <c r="R30" s="183"/>
      <c r="S30" s="183"/>
      <c r="T30" s="183"/>
      <c r="U30" s="183"/>
      <c r="V30" s="183"/>
    </row>
    <row r="31" spans="1:30" ht="11.25" customHeight="1" x14ac:dyDescent="0.2">
      <c r="A31" s="602"/>
      <c r="B31" s="603"/>
      <c r="C31" s="603"/>
      <c r="D31" s="603"/>
      <c r="E31" s="603"/>
      <c r="F31" s="603"/>
      <c r="G31" s="604"/>
      <c r="H31" s="114"/>
      <c r="I31" s="201">
        <f t="shared" si="0"/>
        <v>0</v>
      </c>
      <c r="J31" s="183">
        <v>0</v>
      </c>
      <c r="K31" s="183"/>
      <c r="L31" s="183"/>
      <c r="M31" s="183"/>
      <c r="N31" s="183"/>
      <c r="O31" s="183"/>
      <c r="P31" s="183"/>
      <c r="Q31" s="183"/>
      <c r="R31" s="183"/>
      <c r="S31" s="183"/>
      <c r="T31" s="183"/>
      <c r="U31" s="291"/>
      <c r="V31" s="292"/>
    </row>
    <row r="32" spans="1:30" ht="11.25" customHeight="1" x14ac:dyDescent="0.2">
      <c r="A32" s="602"/>
      <c r="B32" s="603"/>
      <c r="C32" s="603"/>
      <c r="D32" s="603"/>
      <c r="E32" s="603"/>
      <c r="F32" s="603"/>
      <c r="G32" s="604"/>
      <c r="H32" s="114"/>
      <c r="I32" s="201">
        <f t="shared" si="0"/>
        <v>0</v>
      </c>
      <c r="J32" s="183">
        <v>0</v>
      </c>
      <c r="K32" s="183"/>
      <c r="L32" s="183"/>
      <c r="M32" s="183"/>
      <c r="N32" s="183"/>
      <c r="O32" s="183"/>
      <c r="P32" s="183"/>
      <c r="Q32" s="183"/>
      <c r="R32" s="183"/>
      <c r="S32" s="183"/>
      <c r="T32" s="183"/>
      <c r="U32" s="291"/>
      <c r="V32" s="292"/>
      <c r="W32" s="199"/>
      <c r="X32" s="11"/>
      <c r="Y32" s="11"/>
      <c r="Z32" s="11"/>
      <c r="AA32" s="11"/>
      <c r="AB32" s="11"/>
      <c r="AC32" s="11"/>
      <c r="AD32" s="11"/>
    </row>
    <row r="33" spans="1:22" ht="11.25" customHeight="1" x14ac:dyDescent="0.2">
      <c r="A33" s="602"/>
      <c r="B33" s="603"/>
      <c r="C33" s="603"/>
      <c r="D33" s="603"/>
      <c r="E33" s="603"/>
      <c r="F33" s="603"/>
      <c r="G33" s="604"/>
      <c r="H33" s="114"/>
      <c r="I33" s="201">
        <f t="shared" si="0"/>
        <v>0</v>
      </c>
      <c r="J33" s="183">
        <v>0</v>
      </c>
      <c r="K33" s="183"/>
      <c r="L33" s="183"/>
      <c r="M33" s="183"/>
      <c r="N33" s="183"/>
      <c r="O33" s="183"/>
      <c r="P33" s="183"/>
      <c r="Q33" s="183"/>
      <c r="R33" s="183"/>
      <c r="S33" s="183"/>
      <c r="T33" s="183"/>
      <c r="U33" s="291"/>
      <c r="V33" s="292"/>
    </row>
    <row r="34" spans="1:22" ht="11.25" customHeight="1" x14ac:dyDescent="0.2">
      <c r="A34" s="602"/>
      <c r="B34" s="603"/>
      <c r="C34" s="603"/>
      <c r="D34" s="603"/>
      <c r="E34" s="603"/>
      <c r="F34" s="603"/>
      <c r="G34" s="604"/>
      <c r="H34" s="114"/>
      <c r="I34" s="201">
        <f t="shared" si="0"/>
        <v>0</v>
      </c>
      <c r="J34" s="183">
        <v>0</v>
      </c>
      <c r="K34" s="183"/>
      <c r="L34" s="183"/>
      <c r="M34" s="183"/>
      <c r="N34" s="183"/>
      <c r="O34" s="183"/>
      <c r="P34" s="183"/>
      <c r="Q34" s="183"/>
      <c r="R34" s="183"/>
      <c r="S34" s="183"/>
      <c r="T34" s="183"/>
      <c r="U34" s="291"/>
      <c r="V34" s="292"/>
    </row>
    <row r="35" spans="1:22" ht="11.25" customHeight="1" x14ac:dyDescent="0.2">
      <c r="A35" s="602"/>
      <c r="B35" s="603"/>
      <c r="C35" s="603"/>
      <c r="D35" s="603"/>
      <c r="E35" s="603"/>
      <c r="F35" s="603"/>
      <c r="G35" s="604"/>
      <c r="H35" s="297"/>
      <c r="I35" s="201">
        <f t="shared" si="0"/>
        <v>0</v>
      </c>
      <c r="J35" s="183">
        <v>0</v>
      </c>
      <c r="K35" s="183"/>
      <c r="L35" s="183"/>
      <c r="M35" s="183"/>
      <c r="N35" s="183"/>
      <c r="O35" s="183"/>
      <c r="P35" s="183"/>
      <c r="Q35" s="183"/>
      <c r="R35" s="183"/>
      <c r="S35" s="183"/>
      <c r="T35" s="183"/>
      <c r="U35" s="183"/>
      <c r="V35" s="183"/>
    </row>
    <row r="36" spans="1:22" ht="11.25" customHeight="1" x14ac:dyDescent="0.2">
      <c r="A36" s="602"/>
      <c r="B36" s="603"/>
      <c r="C36" s="603"/>
      <c r="D36" s="603"/>
      <c r="E36" s="603"/>
      <c r="F36" s="603"/>
      <c r="G36" s="604"/>
      <c r="H36" s="114"/>
      <c r="I36" s="201">
        <f t="shared" si="0"/>
        <v>0</v>
      </c>
      <c r="J36" s="183">
        <v>0</v>
      </c>
      <c r="K36" s="183"/>
      <c r="L36" s="183"/>
      <c r="M36" s="183"/>
      <c r="N36" s="183"/>
      <c r="O36" s="183"/>
      <c r="P36" s="183"/>
      <c r="Q36" s="183"/>
      <c r="R36" s="183"/>
      <c r="S36" s="183"/>
      <c r="T36" s="183"/>
      <c r="U36" s="183"/>
      <c r="V36" s="183"/>
    </row>
    <row r="37" spans="1:22" ht="11.25" customHeight="1" x14ac:dyDescent="0.2">
      <c r="A37" s="602"/>
      <c r="B37" s="603"/>
      <c r="C37" s="603"/>
      <c r="D37" s="603"/>
      <c r="E37" s="603"/>
      <c r="F37" s="603"/>
      <c r="G37" s="604"/>
      <c r="H37" s="297"/>
      <c r="I37" s="201">
        <f t="shared" si="0"/>
        <v>0</v>
      </c>
      <c r="J37" s="183">
        <v>0</v>
      </c>
      <c r="K37" s="183"/>
      <c r="L37" s="183"/>
      <c r="M37" s="183"/>
      <c r="N37" s="183"/>
      <c r="O37" s="183"/>
      <c r="P37" s="183"/>
      <c r="Q37" s="183"/>
      <c r="R37" s="183"/>
      <c r="S37" s="183"/>
      <c r="T37" s="183"/>
      <c r="U37" s="183"/>
      <c r="V37" s="183"/>
    </row>
    <row r="38" spans="1:22" ht="11.25" customHeight="1" x14ac:dyDescent="0.2">
      <c r="A38" s="602"/>
      <c r="B38" s="603"/>
      <c r="C38" s="603"/>
      <c r="D38" s="603"/>
      <c r="E38" s="603"/>
      <c r="F38" s="603"/>
      <c r="G38" s="604"/>
      <c r="H38" s="297"/>
      <c r="I38" s="201">
        <f t="shared" si="0"/>
        <v>0</v>
      </c>
      <c r="J38" s="183"/>
      <c r="K38" s="183"/>
      <c r="L38" s="183"/>
      <c r="M38" s="183"/>
      <c r="N38" s="183"/>
      <c r="O38" s="183"/>
      <c r="P38" s="183"/>
      <c r="Q38" s="183"/>
      <c r="R38" s="183"/>
      <c r="S38" s="183"/>
      <c r="T38" s="183"/>
      <c r="U38" s="183"/>
      <c r="V38" s="183"/>
    </row>
    <row r="39" spans="1:22" ht="11.25" customHeight="1" x14ac:dyDescent="0.2">
      <c r="A39" s="602"/>
      <c r="B39" s="603"/>
      <c r="C39" s="603"/>
      <c r="D39" s="603"/>
      <c r="E39" s="603"/>
      <c r="F39" s="603"/>
      <c r="G39" s="604"/>
      <c r="H39" s="297"/>
      <c r="I39" s="201">
        <f t="shared" si="0"/>
        <v>0</v>
      </c>
      <c r="J39" s="183"/>
      <c r="K39" s="183"/>
      <c r="L39" s="183"/>
      <c r="M39" s="183"/>
      <c r="N39" s="183"/>
      <c r="O39" s="183"/>
      <c r="P39" s="183"/>
      <c r="Q39" s="183"/>
      <c r="R39" s="183"/>
      <c r="S39" s="183"/>
      <c r="T39" s="183"/>
      <c r="U39" s="183"/>
      <c r="V39" s="183"/>
    </row>
    <row r="40" spans="1:22" ht="11.25" customHeight="1" x14ac:dyDescent="0.2">
      <c r="A40" s="602"/>
      <c r="B40" s="603"/>
      <c r="C40" s="603"/>
      <c r="D40" s="603"/>
      <c r="E40" s="603"/>
      <c r="F40" s="603"/>
      <c r="G40" s="604"/>
      <c r="H40" s="297"/>
      <c r="I40" s="201">
        <f t="shared" si="0"/>
        <v>0</v>
      </c>
      <c r="J40" s="183"/>
      <c r="K40" s="183"/>
      <c r="L40" s="183"/>
      <c r="M40" s="183"/>
      <c r="N40" s="183"/>
      <c r="O40" s="183"/>
      <c r="P40" s="183"/>
      <c r="Q40" s="183"/>
      <c r="R40" s="183"/>
      <c r="S40" s="183"/>
      <c r="T40" s="183"/>
      <c r="U40" s="183"/>
      <c r="V40" s="183"/>
    </row>
    <row r="41" spans="1:22" ht="11.25" customHeight="1" x14ac:dyDescent="0.2">
      <c r="A41" s="602"/>
      <c r="B41" s="603"/>
      <c r="C41" s="603"/>
      <c r="D41" s="603"/>
      <c r="E41" s="603"/>
      <c r="F41" s="603"/>
      <c r="G41" s="604"/>
      <c r="H41" s="297"/>
      <c r="I41" s="201">
        <f t="shared" si="0"/>
        <v>0</v>
      </c>
      <c r="J41" s="183"/>
      <c r="K41" s="183"/>
      <c r="L41" s="183"/>
      <c r="M41" s="183"/>
      <c r="N41" s="183"/>
      <c r="O41" s="183"/>
      <c r="P41" s="183"/>
      <c r="Q41" s="183"/>
      <c r="R41" s="183"/>
      <c r="S41" s="183"/>
      <c r="T41" s="183"/>
      <c r="U41" s="183"/>
      <c r="V41" s="183"/>
    </row>
    <row r="42" spans="1:22" ht="11.25" customHeight="1" x14ac:dyDescent="0.2">
      <c r="A42" s="602"/>
      <c r="B42" s="603"/>
      <c r="C42" s="603"/>
      <c r="D42" s="603"/>
      <c r="E42" s="603"/>
      <c r="F42" s="603"/>
      <c r="G42" s="604"/>
      <c r="H42" s="297"/>
      <c r="I42" s="201">
        <f t="shared" si="0"/>
        <v>0</v>
      </c>
      <c r="J42" s="183"/>
      <c r="K42" s="183"/>
      <c r="L42" s="183"/>
      <c r="M42" s="183"/>
      <c r="N42" s="183"/>
      <c r="O42" s="183"/>
      <c r="P42" s="183"/>
      <c r="Q42" s="183"/>
      <c r="R42" s="183"/>
      <c r="S42" s="183"/>
      <c r="T42" s="183"/>
      <c r="U42" s="291"/>
      <c r="V42" s="292"/>
    </row>
    <row r="43" spans="1:22" ht="11.25" customHeight="1" x14ac:dyDescent="0.2">
      <c r="A43" s="602"/>
      <c r="B43" s="603"/>
      <c r="C43" s="603"/>
      <c r="D43" s="603"/>
      <c r="E43" s="603"/>
      <c r="F43" s="603"/>
      <c r="G43" s="604"/>
      <c r="H43" s="297"/>
      <c r="I43" s="201">
        <f t="shared" si="0"/>
        <v>0</v>
      </c>
      <c r="J43" s="183"/>
      <c r="K43" s="183"/>
      <c r="L43" s="183"/>
      <c r="M43" s="183"/>
      <c r="N43" s="183"/>
      <c r="O43" s="183"/>
      <c r="P43" s="183"/>
      <c r="Q43" s="183"/>
      <c r="R43" s="183"/>
      <c r="S43" s="183"/>
      <c r="T43" s="183"/>
      <c r="U43" s="291"/>
      <c r="V43" s="292"/>
    </row>
    <row r="44" spans="1:22" ht="11.25" customHeight="1" x14ac:dyDescent="0.2">
      <c r="A44" s="602"/>
      <c r="B44" s="603"/>
      <c r="C44" s="603"/>
      <c r="D44" s="603"/>
      <c r="E44" s="603"/>
      <c r="F44" s="603"/>
      <c r="G44" s="604"/>
      <c r="H44" s="297"/>
      <c r="I44" s="201">
        <f t="shared" si="0"/>
        <v>0</v>
      </c>
      <c r="J44" s="183"/>
      <c r="K44" s="183"/>
      <c r="L44" s="183"/>
      <c r="M44" s="183"/>
      <c r="N44" s="183"/>
      <c r="O44" s="183"/>
      <c r="P44" s="183"/>
      <c r="Q44" s="183"/>
      <c r="R44" s="183"/>
      <c r="S44" s="183"/>
      <c r="T44" s="183"/>
      <c r="U44" s="291"/>
      <c r="V44" s="292"/>
    </row>
    <row r="45" spans="1:22" ht="11.25" customHeight="1" x14ac:dyDescent="0.2">
      <c r="A45" s="602"/>
      <c r="B45" s="603"/>
      <c r="C45" s="603"/>
      <c r="D45" s="603"/>
      <c r="E45" s="603"/>
      <c r="F45" s="603"/>
      <c r="G45" s="604"/>
      <c r="H45" s="297"/>
      <c r="I45" s="201">
        <f t="shared" si="0"/>
        <v>0</v>
      </c>
      <c r="J45" s="183"/>
      <c r="K45" s="183"/>
      <c r="L45" s="183"/>
      <c r="M45" s="183"/>
      <c r="N45" s="183"/>
      <c r="O45" s="183"/>
      <c r="P45" s="183"/>
      <c r="Q45" s="183"/>
      <c r="R45" s="183"/>
      <c r="S45" s="183"/>
      <c r="T45" s="183"/>
      <c r="U45" s="291"/>
      <c r="V45" s="292"/>
    </row>
    <row r="46" spans="1:22" ht="11.25" customHeight="1" x14ac:dyDescent="0.2">
      <c r="A46" s="602"/>
      <c r="B46" s="603"/>
      <c r="C46" s="603"/>
      <c r="D46" s="603"/>
      <c r="E46" s="603"/>
      <c r="F46" s="603"/>
      <c r="G46" s="604"/>
      <c r="H46" s="114"/>
      <c r="I46" s="201">
        <f t="shared" si="0"/>
        <v>0</v>
      </c>
      <c r="J46" s="183"/>
      <c r="K46" s="183"/>
      <c r="L46" s="183"/>
      <c r="M46" s="183"/>
      <c r="N46" s="183"/>
      <c r="O46" s="183"/>
      <c r="P46" s="183"/>
      <c r="Q46" s="183"/>
      <c r="R46" s="183"/>
      <c r="S46" s="183"/>
      <c r="T46" s="183"/>
      <c r="U46" s="291"/>
      <c r="V46" s="292"/>
    </row>
    <row r="47" spans="1:22" ht="11.25" customHeight="1" x14ac:dyDescent="0.2">
      <c r="A47" s="602"/>
      <c r="B47" s="603"/>
      <c r="C47" s="603"/>
      <c r="D47" s="603"/>
      <c r="E47" s="603"/>
      <c r="F47" s="603"/>
      <c r="G47" s="604"/>
      <c r="H47" s="114"/>
      <c r="I47" s="201">
        <f t="shared" si="0"/>
        <v>0</v>
      </c>
      <c r="J47" s="183"/>
      <c r="K47" s="183"/>
      <c r="L47" s="183"/>
      <c r="M47" s="183"/>
      <c r="N47" s="183"/>
      <c r="O47" s="183"/>
      <c r="P47" s="183"/>
      <c r="Q47" s="183"/>
      <c r="R47" s="183"/>
      <c r="S47" s="183"/>
      <c r="T47" s="183"/>
      <c r="U47" s="291"/>
      <c r="V47" s="292"/>
    </row>
    <row r="48" spans="1:22" ht="11.25" customHeight="1" x14ac:dyDescent="0.2">
      <c r="A48" s="602"/>
      <c r="B48" s="603"/>
      <c r="C48" s="603"/>
      <c r="D48" s="603"/>
      <c r="E48" s="603"/>
      <c r="F48" s="603"/>
      <c r="G48" s="604"/>
      <c r="H48" s="114"/>
      <c r="I48" s="201">
        <f t="shared" si="0"/>
        <v>0</v>
      </c>
      <c r="J48" s="183"/>
      <c r="K48" s="183"/>
      <c r="L48" s="183"/>
      <c r="M48" s="183"/>
      <c r="N48" s="183"/>
      <c r="O48" s="183"/>
      <c r="P48" s="183"/>
      <c r="Q48" s="183"/>
      <c r="R48" s="183"/>
      <c r="S48" s="183"/>
      <c r="T48" s="183"/>
      <c r="U48" s="291"/>
      <c r="V48" s="292"/>
    </row>
    <row r="49" spans="1:22" ht="11.25" customHeight="1" x14ac:dyDescent="0.2">
      <c r="A49" s="602"/>
      <c r="B49" s="603"/>
      <c r="C49" s="603"/>
      <c r="D49" s="603"/>
      <c r="E49" s="603"/>
      <c r="F49" s="603"/>
      <c r="G49" s="604"/>
      <c r="H49" s="114"/>
      <c r="I49" s="201">
        <f t="shared" si="0"/>
        <v>0</v>
      </c>
      <c r="J49" s="183"/>
      <c r="K49" s="183"/>
      <c r="L49" s="183"/>
      <c r="M49" s="183"/>
      <c r="N49" s="183"/>
      <c r="O49" s="183"/>
      <c r="P49" s="183"/>
      <c r="Q49" s="183"/>
      <c r="R49" s="183"/>
      <c r="S49" s="183"/>
      <c r="T49" s="183"/>
      <c r="U49" s="291"/>
      <c r="V49" s="292"/>
    </row>
    <row r="50" spans="1:22" ht="3" customHeight="1" x14ac:dyDescent="0.2">
      <c r="A50" s="553"/>
      <c r="B50" s="554"/>
      <c r="C50" s="554"/>
      <c r="D50" s="554"/>
      <c r="E50" s="554"/>
      <c r="F50" s="554"/>
      <c r="G50" s="555"/>
      <c r="H50" s="111"/>
      <c r="I50" s="282"/>
      <c r="J50" s="58"/>
      <c r="K50" s="58"/>
      <c r="L50" s="58"/>
      <c r="M50" s="58"/>
      <c r="N50" s="58"/>
      <c r="O50" s="58"/>
      <c r="P50" s="23"/>
      <c r="Q50" s="284"/>
      <c r="R50" s="284"/>
      <c r="S50" s="284"/>
      <c r="T50" s="284"/>
      <c r="U50" s="285"/>
      <c r="V50" s="284"/>
    </row>
    <row r="51" spans="1:22" ht="3" customHeight="1" x14ac:dyDescent="0.2">
      <c r="A51" s="553"/>
      <c r="B51" s="554"/>
      <c r="C51" s="554"/>
      <c r="D51" s="554"/>
      <c r="E51" s="554"/>
      <c r="F51" s="554"/>
      <c r="G51" s="555"/>
      <c r="H51" s="111"/>
      <c r="I51" s="53"/>
      <c r="J51" s="47"/>
      <c r="K51" s="47"/>
      <c r="L51" s="47"/>
      <c r="M51" s="47"/>
      <c r="N51" s="47"/>
      <c r="O51" s="47"/>
      <c r="P51" s="22"/>
      <c r="Q51" s="25"/>
      <c r="R51" s="25"/>
      <c r="S51" s="25"/>
      <c r="T51" s="25"/>
      <c r="U51" s="283"/>
      <c r="V51" s="25"/>
    </row>
    <row r="52" spans="1:22" ht="11.25" customHeight="1" x14ac:dyDescent="0.2">
      <c r="A52" s="553" t="s">
        <v>155</v>
      </c>
      <c r="B52" s="554"/>
      <c r="C52" s="554"/>
      <c r="D52" s="554"/>
      <c r="E52" s="554"/>
      <c r="F52" s="554"/>
      <c r="G52" s="555"/>
      <c r="H52" s="111"/>
      <c r="I52" s="431">
        <f>SUM(J52:V52)</f>
        <v>0</v>
      </c>
      <c r="J52" s="431">
        <f t="shared" ref="J52:V52" si="1">SUM(J24:J49)</f>
        <v>0</v>
      </c>
      <c r="K52" s="431">
        <f t="shared" si="1"/>
        <v>0</v>
      </c>
      <c r="L52" s="431">
        <f t="shared" si="1"/>
        <v>0</v>
      </c>
      <c r="M52" s="431">
        <f t="shared" si="1"/>
        <v>0</v>
      </c>
      <c r="N52" s="431">
        <f t="shared" si="1"/>
        <v>0</v>
      </c>
      <c r="O52" s="431">
        <f t="shared" si="1"/>
        <v>0</v>
      </c>
      <c r="P52" s="431">
        <f t="shared" si="1"/>
        <v>0</v>
      </c>
      <c r="Q52" s="431">
        <f t="shared" si="1"/>
        <v>0</v>
      </c>
      <c r="R52" s="431">
        <f t="shared" si="1"/>
        <v>0</v>
      </c>
      <c r="S52" s="431">
        <f t="shared" si="1"/>
        <v>0</v>
      </c>
      <c r="T52" s="431">
        <f t="shared" si="1"/>
        <v>0</v>
      </c>
      <c r="U52" s="431">
        <f t="shared" si="1"/>
        <v>0</v>
      </c>
      <c r="V52" s="431">
        <f t="shared" si="1"/>
        <v>0</v>
      </c>
    </row>
    <row r="53" spans="1:22" ht="3" customHeight="1" x14ac:dyDescent="0.2">
      <c r="A53" s="580"/>
      <c r="B53" s="581"/>
      <c r="C53" s="581"/>
      <c r="D53" s="581"/>
      <c r="E53" s="581"/>
      <c r="F53" s="581"/>
      <c r="G53" s="582"/>
      <c r="H53" s="277"/>
      <c r="I53" s="278"/>
      <c r="J53" s="288"/>
      <c r="K53" s="279"/>
      <c r="L53" s="280"/>
      <c r="M53" s="279"/>
      <c r="N53" s="280"/>
      <c r="O53" s="279"/>
      <c r="P53" s="280"/>
      <c r="Q53" s="281"/>
      <c r="R53" s="52"/>
      <c r="S53" s="281"/>
      <c r="T53" s="52"/>
      <c r="U53" s="289"/>
      <c r="V53" s="288"/>
    </row>
    <row r="54" spans="1:22" ht="11.25" customHeight="1" x14ac:dyDescent="0.2">
      <c r="A54" s="293"/>
      <c r="B54" s="293"/>
      <c r="C54" s="293"/>
      <c r="D54" s="263"/>
      <c r="E54" s="263"/>
      <c r="F54" s="294"/>
      <c r="G54" s="34"/>
      <c r="I54" s="36"/>
      <c r="J54" s="61"/>
      <c r="K54" s="36"/>
      <c r="L54" s="61"/>
      <c r="M54" s="36"/>
      <c r="N54" s="36"/>
      <c r="O54" s="36"/>
      <c r="P54" s="36"/>
    </row>
    <row r="55" spans="1:22" ht="11.25" customHeight="1" x14ac:dyDescent="0.2">
      <c r="A55" s="272"/>
      <c r="B55" s="272"/>
      <c r="C55" s="272"/>
      <c r="D55" s="272"/>
      <c r="E55" s="272"/>
      <c r="F55" s="445"/>
      <c r="G55" s="34"/>
      <c r="H55" s="444"/>
      <c r="I55" s="269"/>
      <c r="J55" s="269"/>
      <c r="K55" s="269"/>
      <c r="L55" s="269"/>
      <c r="M55" s="269"/>
      <c r="N55" s="269"/>
      <c r="O55" s="269"/>
      <c r="P55" s="269"/>
    </row>
    <row r="56" spans="1:22" ht="11.25" customHeight="1" x14ac:dyDescent="0.2">
      <c r="A56" s="274"/>
      <c r="B56" s="274"/>
      <c r="C56" s="274"/>
      <c r="D56" s="272"/>
      <c r="E56" s="272"/>
      <c r="F56" s="445"/>
      <c r="G56" s="34"/>
      <c r="H56" s="444"/>
      <c r="I56" s="265"/>
      <c r="J56" s="265"/>
      <c r="K56" s="265"/>
      <c r="L56" s="265"/>
      <c r="M56" s="265"/>
      <c r="N56" s="265"/>
      <c r="O56" s="265"/>
      <c r="P56" s="61"/>
    </row>
  </sheetData>
  <customSheetViews>
    <customSheetView guid="{E5F09CA3-2595-4EC3-A32D-F75E87B8A434}" showGridLines="0" zeroValues="0" fitToPage="1">
      <selection activeCell="I15" sqref="I15"/>
      <pageMargins left="0.47244094488188981" right="0.47244094488188981" top="0.23622047244094491" bottom="0.47244094488188981" header="0" footer="0.31496062992125984"/>
      <pageSetup paperSize="9" scale="99" orientation="landscape" r:id="rId1"/>
      <headerFooter alignWithMargins="0">
        <oddFooter>&amp;C&amp;7Form.  22.2 &amp;R&amp;7&amp;P von &amp;N</oddFooter>
      </headerFooter>
    </customSheetView>
    <customSheetView guid="{D8E0EBF0-41F9-4B34-B3A3-37F4D54137CB}" showGridLines="0" zeroValues="0" fitToPage="1">
      <selection activeCell="I15" sqref="I15"/>
      <pageMargins left="0.47244094488188981" right="0.47244094488188981" top="0.23622047244094491" bottom="0.47244094488188981" header="0" footer="0.31496062992125984"/>
      <pageSetup paperSize="9" scale="99" orientation="landscape" r:id="rId2"/>
      <headerFooter alignWithMargins="0">
        <oddFooter>&amp;C&amp;7Form.  22.2 &amp;R&amp;7&amp;P von &amp;N</oddFooter>
      </headerFooter>
    </customSheetView>
  </customSheetViews>
  <mergeCells count="37">
    <mergeCell ref="A10:G10"/>
    <mergeCell ref="A11:G11"/>
    <mergeCell ref="A12:G12"/>
    <mergeCell ref="A13:G13"/>
    <mergeCell ref="A37:G37"/>
    <mergeCell ref="A30:G30"/>
    <mergeCell ref="A31:G31"/>
    <mergeCell ref="A32:G32"/>
    <mergeCell ref="A33:G33"/>
    <mergeCell ref="A53:G53"/>
    <mergeCell ref="A14:G14"/>
    <mergeCell ref="A15:G15"/>
    <mergeCell ref="A24:G24"/>
    <mergeCell ref="A25:G25"/>
    <mergeCell ref="A26:G26"/>
    <mergeCell ref="A27:G27"/>
    <mergeCell ref="A28:G28"/>
    <mergeCell ref="A29:G29"/>
    <mergeCell ref="A36:G36"/>
    <mergeCell ref="A52:G52"/>
    <mergeCell ref="A51:G51"/>
    <mergeCell ref="H17:H21"/>
    <mergeCell ref="A50:G50"/>
    <mergeCell ref="A47:G47"/>
    <mergeCell ref="A48:G48"/>
    <mergeCell ref="A42:G42"/>
    <mergeCell ref="A44:G44"/>
    <mergeCell ref="A45:G45"/>
    <mergeCell ref="A41:G41"/>
    <mergeCell ref="A46:G46"/>
    <mergeCell ref="A34:G34"/>
    <mergeCell ref="A35:G35"/>
    <mergeCell ref="A43:G43"/>
    <mergeCell ref="A49:G49"/>
    <mergeCell ref="A38:G38"/>
    <mergeCell ref="A39:G39"/>
    <mergeCell ref="A40:G40"/>
  </mergeCells>
  <phoneticPr fontId="1" type="noConversion"/>
  <pageMargins left="0.47244094488188981" right="0.47244094488188981" top="0.23622047244094491" bottom="0.47244094488188981" header="0" footer="0.31496062992125984"/>
  <pageSetup paperSize="9" scale="99" orientation="landscape" r:id="rId3"/>
  <headerFooter alignWithMargins="0">
    <oddFooter>&amp;C&amp;7Form.  22.2 &amp;R&amp;7&amp;P von &amp;N</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33F73-C54A-4265-8157-684637535245}">
  <sheetPr>
    <tabColor theme="8" tint="0.59999389629810485"/>
    <pageSetUpPr fitToPage="1"/>
  </sheetPr>
  <dimension ref="A1:AD56"/>
  <sheetViews>
    <sheetView showGridLines="0" showZeros="0" zoomScaleNormal="100" zoomScaleSheetLayoutView="100" workbookViewId="0">
      <selection activeCell="I15" sqref="I15"/>
    </sheetView>
  </sheetViews>
  <sheetFormatPr baseColWidth="10" defaultColWidth="12.7109375" defaultRowHeight="11.25" customHeight="1" x14ac:dyDescent="0.2"/>
  <cols>
    <col min="1" max="2" width="1.7109375" style="1" customWidth="1"/>
    <col min="3" max="3" width="8.140625" style="1" customWidth="1"/>
    <col min="4" max="5" width="3.7109375" style="1" customWidth="1"/>
    <col min="6" max="6" width="8.7109375" style="2" customWidth="1"/>
    <col min="7" max="7" width="5.7109375" style="8" customWidth="1"/>
    <col min="8" max="8" width="3.7109375" style="8" customWidth="1"/>
    <col min="9" max="10" width="8.7109375" style="1" customWidth="1"/>
    <col min="11" max="22" width="7.140625" style="1" customWidth="1"/>
    <col min="23" max="26" width="9.42578125" style="1" customWidth="1"/>
    <col min="27" max="16384" width="12.7109375" style="1"/>
  </cols>
  <sheetData>
    <row r="1" spans="1:22" customFormat="1" ht="12.75" x14ac:dyDescent="0.2"/>
    <row r="2" spans="1:22" customFormat="1" ht="12.75" x14ac:dyDescent="0.2"/>
    <row r="3" spans="1:22" customFormat="1" ht="12.75" x14ac:dyDescent="0.2"/>
    <row r="4" spans="1:22" customFormat="1" ht="12.75" x14ac:dyDescent="0.2"/>
    <row r="5" spans="1:22" ht="8.1" customHeight="1" x14ac:dyDescent="0.2">
      <c r="G5" s="3"/>
      <c r="H5" s="4"/>
      <c r="I5" s="5"/>
      <c r="J5" s="6"/>
      <c r="K5" s="5"/>
      <c r="L5" s="6"/>
      <c r="M5" s="6"/>
      <c r="N5" s="5"/>
      <c r="O5" s="39"/>
      <c r="P5" s="5"/>
      <c r="Q5" s="5"/>
      <c r="R5" s="5"/>
      <c r="S5" s="5"/>
    </row>
    <row r="6" spans="1:22" ht="11.25" customHeight="1" x14ac:dyDescent="0.2">
      <c r="A6" s="515" t="s">
        <v>218</v>
      </c>
      <c r="E6" s="5"/>
      <c r="G6" s="3"/>
      <c r="H6" s="4"/>
      <c r="I6" s="5"/>
      <c r="J6" s="6"/>
      <c r="K6" s="5"/>
      <c r="L6" s="6"/>
      <c r="M6" s="6"/>
      <c r="N6" s="5"/>
      <c r="O6" s="39"/>
      <c r="P6" s="5"/>
      <c r="Q6" s="5"/>
      <c r="R6" s="5"/>
      <c r="S6" s="5"/>
    </row>
    <row r="7" spans="1:22" ht="3" customHeight="1" x14ac:dyDescent="0.2">
      <c r="G7" s="3"/>
      <c r="H7" s="4"/>
      <c r="I7" s="5"/>
      <c r="J7" s="6"/>
      <c r="K7" s="5"/>
      <c r="L7" s="6"/>
      <c r="M7" s="6"/>
      <c r="N7" s="5"/>
      <c r="O7" s="39"/>
      <c r="P7" s="5"/>
      <c r="Q7" s="5"/>
      <c r="R7" s="5"/>
      <c r="S7" s="5"/>
    </row>
    <row r="8" spans="1:22" ht="3" customHeight="1" x14ac:dyDescent="0.2">
      <c r="G8" s="3"/>
      <c r="H8" s="4"/>
      <c r="I8" s="5"/>
      <c r="J8" s="6"/>
      <c r="K8" s="5"/>
      <c r="L8" s="6"/>
      <c r="M8" s="6"/>
      <c r="N8" s="5"/>
      <c r="O8" s="39"/>
      <c r="P8" s="5"/>
      <c r="Q8" s="5"/>
      <c r="R8" s="5"/>
      <c r="S8" s="5"/>
    </row>
    <row r="9" spans="1:22" ht="11.25" customHeight="1" x14ac:dyDescent="0.2">
      <c r="G9" s="3"/>
      <c r="H9" s="4"/>
      <c r="I9" s="5"/>
      <c r="J9" s="6"/>
      <c r="K9" s="5"/>
      <c r="L9" s="6"/>
      <c r="M9" s="6"/>
      <c r="N9" s="5"/>
      <c r="O9" s="39"/>
      <c r="P9" s="5"/>
      <c r="Q9" s="5"/>
      <c r="R9" s="5"/>
      <c r="S9" s="5"/>
    </row>
    <row r="10" spans="1:22" ht="12.75" customHeight="1" x14ac:dyDescent="0.25">
      <c r="A10" s="605">
        <f>'kernobstsaft 20 (NUR LA)'!A9:E9</f>
        <v>0</v>
      </c>
      <c r="B10" s="606"/>
      <c r="C10" s="606"/>
      <c r="D10" s="606"/>
      <c r="E10" s="606"/>
      <c r="F10" s="606"/>
      <c r="G10" s="607"/>
      <c r="H10" s="4"/>
      <c r="I10" s="7" t="s">
        <v>229</v>
      </c>
      <c r="J10" s="6"/>
      <c r="K10" s="5"/>
      <c r="L10" s="6"/>
      <c r="M10" s="6"/>
      <c r="N10" s="5"/>
      <c r="O10" s="39"/>
      <c r="P10" s="5"/>
      <c r="Q10" s="5"/>
      <c r="R10" s="5"/>
      <c r="S10" s="5"/>
    </row>
    <row r="11" spans="1:22" ht="11.25" customHeight="1" x14ac:dyDescent="0.2">
      <c r="A11" s="608">
        <f>'kernobstsaft 20 (NUR LA)'!A10:E10</f>
        <v>0</v>
      </c>
      <c r="B11" s="609"/>
      <c r="C11" s="609"/>
      <c r="D11" s="609"/>
      <c r="E11" s="609"/>
      <c r="F11" s="609"/>
      <c r="G11" s="610"/>
      <c r="H11" s="4"/>
      <c r="J11" s="6"/>
      <c r="K11" s="5"/>
      <c r="L11" s="6"/>
      <c r="M11" s="6"/>
      <c r="N11" s="5"/>
      <c r="O11" s="39"/>
      <c r="P11" s="5"/>
      <c r="Q11" s="5"/>
      <c r="R11" s="5"/>
      <c r="S11" s="5"/>
    </row>
    <row r="12" spans="1:22" ht="11.25" customHeight="1" x14ac:dyDescent="0.2">
      <c r="A12" s="608">
        <f>'kernobstsaft 20 (NUR LA)'!A11:E11</f>
        <v>0</v>
      </c>
      <c r="B12" s="609"/>
      <c r="C12" s="609"/>
      <c r="D12" s="609"/>
      <c r="E12" s="609"/>
      <c r="F12" s="609"/>
      <c r="G12" s="610"/>
      <c r="I12" s="9" t="s">
        <v>164</v>
      </c>
    </row>
    <row r="13" spans="1:22" ht="11.25" customHeight="1" x14ac:dyDescent="0.2">
      <c r="A13" s="608">
        <f>'kernobstsaft 20 (NUR LA)'!A12:E12</f>
        <v>0</v>
      </c>
      <c r="B13" s="609"/>
      <c r="C13" s="609"/>
      <c r="D13" s="609"/>
      <c r="E13" s="609"/>
      <c r="F13" s="609"/>
      <c r="G13" s="610"/>
      <c r="I13" s="526" t="s">
        <v>234</v>
      </c>
    </row>
    <row r="14" spans="1:22" ht="11.25" customHeight="1" x14ac:dyDescent="0.2">
      <c r="A14" s="608">
        <f>'kernobstsaft 20 (NUR LA)'!A13:E13</f>
        <v>0</v>
      </c>
      <c r="B14" s="609"/>
      <c r="C14" s="609"/>
      <c r="D14" s="609"/>
      <c r="E14" s="609"/>
      <c r="F14" s="609"/>
      <c r="G14" s="610"/>
      <c r="I14" s="10"/>
    </row>
    <row r="15" spans="1:22" ht="11.25" customHeight="1" x14ac:dyDescent="0.2">
      <c r="A15" s="565" t="s">
        <v>106</v>
      </c>
      <c r="B15" s="566"/>
      <c r="C15" s="566"/>
      <c r="D15" s="566"/>
      <c r="E15" s="566"/>
      <c r="F15" s="566"/>
      <c r="G15" s="567"/>
      <c r="I15" s="542">
        <v>2024</v>
      </c>
      <c r="J15" s="10"/>
      <c r="V15" s="295" t="s">
        <v>211</v>
      </c>
    </row>
    <row r="16" spans="1:22" ht="3" customHeight="1" x14ac:dyDescent="0.2">
      <c r="C16" s="30"/>
    </row>
    <row r="17" spans="1:30" ht="11.25" customHeight="1" x14ac:dyDescent="0.2">
      <c r="A17" s="126" t="s">
        <v>159</v>
      </c>
      <c r="B17" s="127"/>
      <c r="C17" s="128"/>
      <c r="D17" s="129"/>
      <c r="E17" s="129"/>
      <c r="F17" s="130"/>
      <c r="G17" s="131"/>
      <c r="H17" s="612" t="s">
        <v>162</v>
      </c>
      <c r="I17" s="133" t="s">
        <v>21</v>
      </c>
      <c r="J17" s="134" t="s">
        <v>41</v>
      </c>
      <c r="K17" s="134"/>
      <c r="L17" s="134"/>
      <c r="M17" s="134"/>
      <c r="N17" s="134"/>
      <c r="O17" s="135"/>
      <c r="P17" s="136" t="s">
        <v>42</v>
      </c>
      <c r="Q17" s="137"/>
      <c r="R17" s="137"/>
      <c r="S17" s="137"/>
      <c r="T17" s="137"/>
      <c r="U17" s="137"/>
      <c r="V17" s="138"/>
    </row>
    <row r="18" spans="1:30" ht="11.25" customHeight="1" x14ac:dyDescent="0.2">
      <c r="A18" s="40" t="s">
        <v>160</v>
      </c>
      <c r="B18" s="32"/>
      <c r="C18" s="32"/>
      <c r="D18" s="186"/>
      <c r="E18" s="186"/>
      <c r="F18" s="140"/>
      <c r="G18" s="141"/>
      <c r="H18" s="613"/>
      <c r="I18" s="142"/>
      <c r="J18" s="143" t="s">
        <v>43</v>
      </c>
      <c r="K18" s="144"/>
      <c r="L18" s="145"/>
      <c r="M18" s="146" t="s">
        <v>44</v>
      </c>
      <c r="N18" s="146" t="s">
        <v>45</v>
      </c>
      <c r="O18" s="147" t="s">
        <v>46</v>
      </c>
      <c r="P18" s="148" t="s">
        <v>47</v>
      </c>
      <c r="Q18" s="149"/>
      <c r="R18" s="149"/>
      <c r="S18" s="150"/>
      <c r="T18" s="44" t="s">
        <v>46</v>
      </c>
      <c r="U18" s="43" t="s">
        <v>48</v>
      </c>
      <c r="V18" s="44" t="s">
        <v>49</v>
      </c>
    </row>
    <row r="19" spans="1:30" ht="11.25" customHeight="1" x14ac:dyDescent="0.2">
      <c r="A19" s="40" t="s">
        <v>163</v>
      </c>
      <c r="B19" s="139"/>
      <c r="C19" s="32"/>
      <c r="D19" s="11"/>
      <c r="E19" s="11"/>
      <c r="F19" s="140"/>
      <c r="G19" s="141"/>
      <c r="H19" s="613"/>
      <c r="I19" s="142"/>
      <c r="J19" s="146" t="s">
        <v>50</v>
      </c>
      <c r="K19" s="143" t="s">
        <v>51</v>
      </c>
      <c r="L19" s="145"/>
      <c r="M19" s="142"/>
      <c r="N19" s="142" t="s">
        <v>52</v>
      </c>
      <c r="O19" s="147" t="s">
        <v>53</v>
      </c>
      <c r="P19" s="151" t="s">
        <v>54</v>
      </c>
      <c r="Q19" s="152" t="s">
        <v>55</v>
      </c>
      <c r="R19" s="149"/>
      <c r="S19" s="150"/>
      <c r="T19" s="44" t="s">
        <v>53</v>
      </c>
      <c r="U19" s="153" t="s">
        <v>56</v>
      </c>
      <c r="V19" s="44" t="s">
        <v>57</v>
      </c>
    </row>
    <row r="20" spans="1:30" ht="11.25" customHeight="1" x14ac:dyDescent="0.2">
      <c r="A20" s="40" t="s">
        <v>161</v>
      </c>
      <c r="B20" s="11"/>
      <c r="C20" s="11"/>
      <c r="D20" s="11"/>
      <c r="E20" s="11"/>
      <c r="F20" s="12"/>
      <c r="G20" s="141"/>
      <c r="H20" s="613"/>
      <c r="I20" s="154"/>
      <c r="J20" s="154"/>
      <c r="K20" s="155" t="s">
        <v>58</v>
      </c>
      <c r="L20" s="156" t="s">
        <v>59</v>
      </c>
      <c r="M20" s="154" t="s">
        <v>60</v>
      </c>
      <c r="N20" s="154" t="s">
        <v>60</v>
      </c>
      <c r="O20" s="156" t="s">
        <v>60</v>
      </c>
      <c r="P20" s="157" t="s">
        <v>61</v>
      </c>
      <c r="Q20" s="158" t="s">
        <v>62</v>
      </c>
      <c r="R20" s="158" t="s">
        <v>63</v>
      </c>
      <c r="S20" s="159" t="s">
        <v>64</v>
      </c>
      <c r="T20" s="154" t="s">
        <v>60</v>
      </c>
      <c r="U20" s="160" t="s">
        <v>65</v>
      </c>
      <c r="V20" s="161" t="s">
        <v>66</v>
      </c>
    </row>
    <row r="21" spans="1:30" ht="11.25" customHeight="1" x14ac:dyDescent="0.2">
      <c r="A21" s="162"/>
      <c r="B21" s="163"/>
      <c r="C21" s="163"/>
      <c r="D21" s="163"/>
      <c r="E21" s="163"/>
      <c r="F21" s="164"/>
      <c r="G21" s="165"/>
      <c r="H21" s="614"/>
      <c r="I21" s="167" t="s">
        <v>67</v>
      </c>
      <c r="J21" s="167"/>
      <c r="K21" s="167"/>
      <c r="L21" s="167"/>
      <c r="M21" s="167"/>
      <c r="N21" s="167"/>
      <c r="O21" s="168"/>
      <c r="P21" s="168"/>
      <c r="Q21" s="159"/>
      <c r="R21" s="159"/>
      <c r="S21" s="159"/>
      <c r="T21" s="149"/>
      <c r="U21" s="159"/>
      <c r="V21" s="161"/>
    </row>
    <row r="22" spans="1:30" ht="11.25" customHeight="1" x14ac:dyDescent="0.2">
      <c r="A22" s="105"/>
      <c r="B22" s="11"/>
      <c r="C22" s="11"/>
      <c r="D22" s="11"/>
      <c r="E22" s="11"/>
      <c r="F22" s="12"/>
      <c r="G22" s="101"/>
      <c r="H22" s="101"/>
      <c r="I22" s="101">
        <v>1</v>
      </c>
      <c r="J22" s="101">
        <v>2</v>
      </c>
      <c r="K22" s="101">
        <v>3</v>
      </c>
      <c r="L22" s="101">
        <v>4</v>
      </c>
      <c r="M22" s="101">
        <v>5</v>
      </c>
      <c r="N22" s="101">
        <v>6</v>
      </c>
      <c r="O22" s="101">
        <v>7</v>
      </c>
      <c r="P22" s="101">
        <v>8</v>
      </c>
      <c r="Q22" s="101">
        <v>9</v>
      </c>
      <c r="R22" s="42">
        <v>10</v>
      </c>
      <c r="S22" s="42">
        <v>11</v>
      </c>
      <c r="T22" s="42">
        <v>12</v>
      </c>
      <c r="U22" s="42">
        <v>13</v>
      </c>
      <c r="V22" s="42">
        <v>14</v>
      </c>
    </row>
    <row r="23" spans="1:30" ht="3" customHeight="1" x14ac:dyDescent="0.2">
      <c r="A23" s="121"/>
      <c r="B23" s="11"/>
      <c r="C23" s="11"/>
      <c r="D23" s="11"/>
      <c r="E23" s="11"/>
      <c r="F23" s="12"/>
      <c r="G23" s="13"/>
      <c r="H23" s="14"/>
      <c r="I23" s="108"/>
      <c r="J23" s="108"/>
      <c r="K23" s="108"/>
      <c r="L23" s="108"/>
      <c r="M23" s="108"/>
      <c r="N23" s="108"/>
      <c r="O23" s="49"/>
      <c r="P23" s="169"/>
      <c r="Q23" s="50"/>
      <c r="R23" s="50"/>
      <c r="S23" s="50"/>
      <c r="T23" s="50"/>
      <c r="U23" s="51"/>
      <c r="V23" s="50"/>
    </row>
    <row r="24" spans="1:30" ht="11.25" customHeight="1" x14ac:dyDescent="0.2">
      <c r="A24" s="602"/>
      <c r="B24" s="603"/>
      <c r="C24" s="603"/>
      <c r="D24" s="603"/>
      <c r="E24" s="603"/>
      <c r="F24" s="603"/>
      <c r="G24" s="604"/>
      <c r="H24" s="296"/>
      <c r="I24" s="201">
        <f t="shared" ref="I24:I49" si="0">SUM(J24:V24)</f>
        <v>0</v>
      </c>
      <c r="J24" s="192">
        <v>0</v>
      </c>
      <c r="K24" s="192"/>
      <c r="L24" s="192"/>
      <c r="M24" s="192"/>
      <c r="N24" s="192"/>
      <c r="O24" s="192"/>
      <c r="P24" s="192"/>
      <c r="Q24" s="192"/>
      <c r="R24" s="192"/>
      <c r="S24" s="192"/>
      <c r="T24" s="192"/>
      <c r="U24" s="192"/>
      <c r="V24" s="192"/>
    </row>
    <row r="25" spans="1:30" ht="11.25" customHeight="1" x14ac:dyDescent="0.2">
      <c r="A25" s="602"/>
      <c r="B25" s="603"/>
      <c r="C25" s="603"/>
      <c r="D25" s="603"/>
      <c r="E25" s="603"/>
      <c r="F25" s="603"/>
      <c r="G25" s="604"/>
      <c r="H25" s="114"/>
      <c r="I25" s="201">
        <f t="shared" si="0"/>
        <v>0</v>
      </c>
      <c r="J25" s="183">
        <v>0</v>
      </c>
      <c r="K25" s="183"/>
      <c r="L25" s="183"/>
      <c r="M25" s="183"/>
      <c r="N25" s="183"/>
      <c r="O25" s="183"/>
      <c r="P25" s="276"/>
      <c r="Q25" s="290"/>
      <c r="R25" s="290"/>
      <c r="S25" s="290"/>
      <c r="T25" s="290"/>
      <c r="U25" s="192"/>
      <c r="V25" s="290"/>
    </row>
    <row r="26" spans="1:30" ht="11.25" customHeight="1" x14ac:dyDescent="0.2">
      <c r="A26" s="602"/>
      <c r="B26" s="603"/>
      <c r="C26" s="603"/>
      <c r="D26" s="603"/>
      <c r="E26" s="603"/>
      <c r="F26" s="603"/>
      <c r="G26" s="604"/>
      <c r="H26" s="114"/>
      <c r="I26" s="201">
        <f t="shared" si="0"/>
        <v>0</v>
      </c>
      <c r="J26" s="183"/>
      <c r="K26" s="183"/>
      <c r="L26" s="183"/>
      <c r="M26" s="183"/>
      <c r="N26" s="183"/>
      <c r="O26" s="183"/>
      <c r="P26" s="183"/>
      <c r="Q26" s="183"/>
      <c r="R26" s="183"/>
      <c r="S26" s="183"/>
      <c r="T26" s="183"/>
      <c r="U26" s="183"/>
      <c r="V26" s="183"/>
    </row>
    <row r="27" spans="1:30" ht="11.25" customHeight="1" x14ac:dyDescent="0.2">
      <c r="A27" s="602"/>
      <c r="B27" s="603"/>
      <c r="C27" s="603"/>
      <c r="D27" s="603"/>
      <c r="E27" s="603"/>
      <c r="F27" s="603"/>
      <c r="G27" s="604"/>
      <c r="H27" s="114"/>
      <c r="I27" s="201">
        <f t="shared" si="0"/>
        <v>0</v>
      </c>
      <c r="J27" s="183"/>
      <c r="K27" s="183"/>
      <c r="L27" s="183"/>
      <c r="M27" s="183"/>
      <c r="N27" s="183"/>
      <c r="O27" s="183"/>
      <c r="P27" s="276"/>
      <c r="Q27" s="290"/>
      <c r="R27" s="290"/>
      <c r="S27" s="290"/>
      <c r="T27" s="290"/>
      <c r="U27" s="192"/>
      <c r="V27" s="290"/>
    </row>
    <row r="28" spans="1:30" ht="11.25" customHeight="1" x14ac:dyDescent="0.2">
      <c r="A28" s="602"/>
      <c r="B28" s="603"/>
      <c r="C28" s="603"/>
      <c r="D28" s="603"/>
      <c r="E28" s="603"/>
      <c r="F28" s="603"/>
      <c r="G28" s="604"/>
      <c r="H28" s="114"/>
      <c r="I28" s="201">
        <f t="shared" si="0"/>
        <v>0</v>
      </c>
      <c r="J28" s="183">
        <v>0</v>
      </c>
      <c r="K28" s="183"/>
      <c r="L28" s="183"/>
      <c r="M28" s="183"/>
      <c r="N28" s="183"/>
      <c r="O28" s="183"/>
      <c r="P28" s="276"/>
      <c r="Q28" s="290"/>
      <c r="R28" s="290"/>
      <c r="S28" s="290"/>
      <c r="T28" s="290"/>
      <c r="U28" s="192"/>
      <c r="V28" s="290"/>
    </row>
    <row r="29" spans="1:30" ht="11.25" customHeight="1" x14ac:dyDescent="0.2">
      <c r="A29" s="602"/>
      <c r="B29" s="603"/>
      <c r="C29" s="603"/>
      <c r="D29" s="603"/>
      <c r="E29" s="603"/>
      <c r="F29" s="603"/>
      <c r="G29" s="604"/>
      <c r="H29" s="114"/>
      <c r="I29" s="201">
        <f t="shared" si="0"/>
        <v>0</v>
      </c>
      <c r="J29" s="183">
        <v>0</v>
      </c>
      <c r="K29" s="183"/>
      <c r="L29" s="183"/>
      <c r="M29" s="183"/>
      <c r="N29" s="183"/>
      <c r="O29" s="183"/>
      <c r="P29" s="183"/>
      <c r="Q29" s="183"/>
      <c r="R29" s="183"/>
      <c r="S29" s="183"/>
      <c r="T29" s="183"/>
      <c r="U29" s="183"/>
      <c r="V29" s="183"/>
    </row>
    <row r="30" spans="1:30" ht="11.25" customHeight="1" x14ac:dyDescent="0.2">
      <c r="A30" s="602"/>
      <c r="B30" s="603"/>
      <c r="C30" s="603"/>
      <c r="D30" s="603"/>
      <c r="E30" s="603"/>
      <c r="F30" s="603"/>
      <c r="G30" s="604"/>
      <c r="H30" s="114"/>
      <c r="I30" s="201">
        <f t="shared" si="0"/>
        <v>0</v>
      </c>
      <c r="J30" s="183">
        <v>0</v>
      </c>
      <c r="K30" s="183"/>
      <c r="L30" s="183"/>
      <c r="M30" s="183"/>
      <c r="N30" s="183"/>
      <c r="O30" s="183"/>
      <c r="P30" s="183"/>
      <c r="Q30" s="183"/>
      <c r="R30" s="183"/>
      <c r="S30" s="183"/>
      <c r="T30" s="183"/>
      <c r="U30" s="183"/>
      <c r="V30" s="183"/>
    </row>
    <row r="31" spans="1:30" ht="11.25" customHeight="1" x14ac:dyDescent="0.2">
      <c r="A31" s="602"/>
      <c r="B31" s="603"/>
      <c r="C31" s="603"/>
      <c r="D31" s="603"/>
      <c r="E31" s="603"/>
      <c r="F31" s="603"/>
      <c r="G31" s="604"/>
      <c r="H31" s="114"/>
      <c r="I31" s="201">
        <f t="shared" si="0"/>
        <v>0</v>
      </c>
      <c r="J31" s="183">
        <v>0</v>
      </c>
      <c r="K31" s="183"/>
      <c r="L31" s="183"/>
      <c r="M31" s="183"/>
      <c r="N31" s="183"/>
      <c r="O31" s="183"/>
      <c r="P31" s="183"/>
      <c r="Q31" s="183"/>
      <c r="R31" s="183"/>
      <c r="S31" s="183"/>
      <c r="T31" s="183"/>
      <c r="U31" s="291"/>
      <c r="V31" s="292"/>
    </row>
    <row r="32" spans="1:30" ht="11.25" customHeight="1" x14ac:dyDescent="0.2">
      <c r="A32" s="602"/>
      <c r="B32" s="603"/>
      <c r="C32" s="603"/>
      <c r="D32" s="603"/>
      <c r="E32" s="603"/>
      <c r="F32" s="603"/>
      <c r="G32" s="604"/>
      <c r="H32" s="114"/>
      <c r="I32" s="201">
        <f t="shared" si="0"/>
        <v>0</v>
      </c>
      <c r="J32" s="183">
        <v>0</v>
      </c>
      <c r="K32" s="183"/>
      <c r="L32" s="183"/>
      <c r="M32" s="183"/>
      <c r="N32" s="183"/>
      <c r="O32" s="183"/>
      <c r="P32" s="183"/>
      <c r="Q32" s="183"/>
      <c r="R32" s="183"/>
      <c r="S32" s="183"/>
      <c r="T32" s="183"/>
      <c r="U32" s="291"/>
      <c r="V32" s="292"/>
      <c r="W32" s="199"/>
      <c r="X32" s="11"/>
      <c r="Y32" s="11"/>
      <c r="Z32" s="11"/>
      <c r="AA32" s="11"/>
      <c r="AB32" s="11"/>
      <c r="AC32" s="11"/>
      <c r="AD32" s="11"/>
    </row>
    <row r="33" spans="1:22" ht="11.25" customHeight="1" x14ac:dyDescent="0.2">
      <c r="A33" s="602"/>
      <c r="B33" s="603"/>
      <c r="C33" s="603"/>
      <c r="D33" s="603"/>
      <c r="E33" s="603"/>
      <c r="F33" s="603"/>
      <c r="G33" s="604"/>
      <c r="H33" s="114"/>
      <c r="I33" s="201">
        <f t="shared" si="0"/>
        <v>0</v>
      </c>
      <c r="J33" s="183">
        <v>0</v>
      </c>
      <c r="K33" s="183"/>
      <c r="L33" s="183"/>
      <c r="M33" s="183"/>
      <c r="N33" s="183"/>
      <c r="O33" s="183"/>
      <c r="P33" s="183"/>
      <c r="Q33" s="183"/>
      <c r="R33" s="183"/>
      <c r="S33" s="183"/>
      <c r="T33" s="183"/>
      <c r="U33" s="291"/>
      <c r="V33" s="292"/>
    </row>
    <row r="34" spans="1:22" ht="11.25" customHeight="1" x14ac:dyDescent="0.2">
      <c r="A34" s="602"/>
      <c r="B34" s="603"/>
      <c r="C34" s="603"/>
      <c r="D34" s="603"/>
      <c r="E34" s="603"/>
      <c r="F34" s="603"/>
      <c r="G34" s="604"/>
      <c r="H34" s="114"/>
      <c r="I34" s="201">
        <f t="shared" si="0"/>
        <v>0</v>
      </c>
      <c r="J34" s="183">
        <v>0</v>
      </c>
      <c r="K34" s="183"/>
      <c r="L34" s="183"/>
      <c r="M34" s="183"/>
      <c r="N34" s="183"/>
      <c r="O34" s="183"/>
      <c r="P34" s="183"/>
      <c r="Q34" s="183"/>
      <c r="R34" s="183"/>
      <c r="S34" s="183"/>
      <c r="T34" s="183"/>
      <c r="U34" s="291"/>
      <c r="V34" s="292"/>
    </row>
    <row r="35" spans="1:22" ht="11.25" customHeight="1" x14ac:dyDescent="0.2">
      <c r="A35" s="602"/>
      <c r="B35" s="603"/>
      <c r="C35" s="603"/>
      <c r="D35" s="603"/>
      <c r="E35" s="603"/>
      <c r="F35" s="603"/>
      <c r="G35" s="604"/>
      <c r="H35" s="297"/>
      <c r="I35" s="201">
        <f t="shared" si="0"/>
        <v>0</v>
      </c>
      <c r="J35" s="183">
        <v>0</v>
      </c>
      <c r="K35" s="183"/>
      <c r="L35" s="183"/>
      <c r="M35" s="183"/>
      <c r="N35" s="183"/>
      <c r="O35" s="183"/>
      <c r="P35" s="183"/>
      <c r="Q35" s="183"/>
      <c r="R35" s="183"/>
      <c r="S35" s="183"/>
      <c r="T35" s="183"/>
      <c r="U35" s="183"/>
      <c r="V35" s="183"/>
    </row>
    <row r="36" spans="1:22" ht="11.25" customHeight="1" x14ac:dyDescent="0.2">
      <c r="A36" s="602"/>
      <c r="B36" s="603"/>
      <c r="C36" s="603"/>
      <c r="D36" s="603"/>
      <c r="E36" s="603"/>
      <c r="F36" s="603"/>
      <c r="G36" s="604"/>
      <c r="H36" s="114"/>
      <c r="I36" s="201">
        <f t="shared" si="0"/>
        <v>0</v>
      </c>
      <c r="J36" s="183">
        <v>0</v>
      </c>
      <c r="K36" s="183"/>
      <c r="L36" s="183"/>
      <c r="M36" s="183"/>
      <c r="N36" s="183"/>
      <c r="O36" s="183"/>
      <c r="P36" s="183"/>
      <c r="Q36" s="183"/>
      <c r="R36" s="183"/>
      <c r="S36" s="183"/>
      <c r="T36" s="183"/>
      <c r="U36" s="183"/>
      <c r="V36" s="183"/>
    </row>
    <row r="37" spans="1:22" ht="11.25" customHeight="1" x14ac:dyDescent="0.2">
      <c r="A37" s="602"/>
      <c r="B37" s="603"/>
      <c r="C37" s="603"/>
      <c r="D37" s="603"/>
      <c r="E37" s="603"/>
      <c r="F37" s="603"/>
      <c r="G37" s="604"/>
      <c r="H37" s="297"/>
      <c r="I37" s="201">
        <f t="shared" si="0"/>
        <v>0</v>
      </c>
      <c r="J37" s="183">
        <v>0</v>
      </c>
      <c r="K37" s="183"/>
      <c r="L37" s="183"/>
      <c r="M37" s="183"/>
      <c r="N37" s="183"/>
      <c r="O37" s="183"/>
      <c r="P37" s="183"/>
      <c r="Q37" s="183"/>
      <c r="R37" s="183"/>
      <c r="S37" s="183"/>
      <c r="T37" s="183"/>
      <c r="U37" s="183"/>
      <c r="V37" s="183"/>
    </row>
    <row r="38" spans="1:22" ht="11.25" customHeight="1" x14ac:dyDescent="0.2">
      <c r="A38" s="602"/>
      <c r="B38" s="603"/>
      <c r="C38" s="603"/>
      <c r="D38" s="603"/>
      <c r="E38" s="603"/>
      <c r="F38" s="603"/>
      <c r="G38" s="604"/>
      <c r="H38" s="297"/>
      <c r="I38" s="201">
        <f t="shared" si="0"/>
        <v>0</v>
      </c>
      <c r="J38" s="183"/>
      <c r="K38" s="183"/>
      <c r="L38" s="183"/>
      <c r="M38" s="183"/>
      <c r="N38" s="183"/>
      <c r="O38" s="183"/>
      <c r="P38" s="183"/>
      <c r="Q38" s="183"/>
      <c r="R38" s="183"/>
      <c r="S38" s="183"/>
      <c r="T38" s="183"/>
      <c r="U38" s="183"/>
      <c r="V38" s="183"/>
    </row>
    <row r="39" spans="1:22" ht="11.25" customHeight="1" x14ac:dyDescent="0.2">
      <c r="A39" s="602"/>
      <c r="B39" s="603"/>
      <c r="C39" s="603"/>
      <c r="D39" s="603"/>
      <c r="E39" s="603"/>
      <c r="F39" s="603"/>
      <c r="G39" s="604"/>
      <c r="H39" s="297"/>
      <c r="I39" s="201">
        <f t="shared" si="0"/>
        <v>0</v>
      </c>
      <c r="J39" s="183"/>
      <c r="K39" s="183"/>
      <c r="L39" s="183"/>
      <c r="M39" s="183"/>
      <c r="N39" s="183"/>
      <c r="O39" s="183"/>
      <c r="P39" s="183"/>
      <c r="Q39" s="183"/>
      <c r="R39" s="183"/>
      <c r="S39" s="183"/>
      <c r="T39" s="183"/>
      <c r="U39" s="183"/>
      <c r="V39" s="183"/>
    </row>
    <row r="40" spans="1:22" ht="11.25" customHeight="1" x14ac:dyDescent="0.2">
      <c r="A40" s="602"/>
      <c r="B40" s="603"/>
      <c r="C40" s="603"/>
      <c r="D40" s="603"/>
      <c r="E40" s="603"/>
      <c r="F40" s="603"/>
      <c r="G40" s="604"/>
      <c r="H40" s="297"/>
      <c r="I40" s="201">
        <f t="shared" si="0"/>
        <v>0</v>
      </c>
      <c r="J40" s="183"/>
      <c r="K40" s="183"/>
      <c r="L40" s="183"/>
      <c r="M40" s="183"/>
      <c r="N40" s="183"/>
      <c r="O40" s="183"/>
      <c r="P40" s="183"/>
      <c r="Q40" s="183"/>
      <c r="R40" s="183"/>
      <c r="S40" s="183"/>
      <c r="T40" s="183"/>
      <c r="U40" s="183"/>
      <c r="V40" s="183"/>
    </row>
    <row r="41" spans="1:22" ht="11.25" customHeight="1" x14ac:dyDescent="0.2">
      <c r="A41" s="602"/>
      <c r="B41" s="603"/>
      <c r="C41" s="603"/>
      <c r="D41" s="603"/>
      <c r="E41" s="603"/>
      <c r="F41" s="603"/>
      <c r="G41" s="604"/>
      <c r="H41" s="297"/>
      <c r="I41" s="201">
        <f t="shared" si="0"/>
        <v>0</v>
      </c>
      <c r="J41" s="183"/>
      <c r="K41" s="183"/>
      <c r="L41" s="183"/>
      <c r="M41" s="183"/>
      <c r="N41" s="183"/>
      <c r="O41" s="183"/>
      <c r="P41" s="183"/>
      <c r="Q41" s="183"/>
      <c r="R41" s="183"/>
      <c r="S41" s="183"/>
      <c r="T41" s="183"/>
      <c r="U41" s="183"/>
      <c r="V41" s="183"/>
    </row>
    <row r="42" spans="1:22" ht="11.25" customHeight="1" x14ac:dyDescent="0.2">
      <c r="A42" s="602"/>
      <c r="B42" s="603"/>
      <c r="C42" s="603"/>
      <c r="D42" s="603"/>
      <c r="E42" s="603"/>
      <c r="F42" s="603"/>
      <c r="G42" s="604"/>
      <c r="H42" s="297"/>
      <c r="I42" s="201">
        <f t="shared" si="0"/>
        <v>0</v>
      </c>
      <c r="J42" s="183"/>
      <c r="K42" s="183"/>
      <c r="L42" s="183"/>
      <c r="M42" s="183"/>
      <c r="N42" s="183"/>
      <c r="O42" s="183"/>
      <c r="P42" s="183"/>
      <c r="Q42" s="183"/>
      <c r="R42" s="183"/>
      <c r="S42" s="183"/>
      <c r="T42" s="183"/>
      <c r="U42" s="291"/>
      <c r="V42" s="292"/>
    </row>
    <row r="43" spans="1:22" ht="11.25" customHeight="1" x14ac:dyDescent="0.2">
      <c r="A43" s="602"/>
      <c r="B43" s="603"/>
      <c r="C43" s="603"/>
      <c r="D43" s="603"/>
      <c r="E43" s="603"/>
      <c r="F43" s="603"/>
      <c r="G43" s="604"/>
      <c r="H43" s="297"/>
      <c r="I43" s="201">
        <f t="shared" si="0"/>
        <v>0</v>
      </c>
      <c r="J43" s="183"/>
      <c r="K43" s="183"/>
      <c r="L43" s="183"/>
      <c r="M43" s="183"/>
      <c r="N43" s="183"/>
      <c r="O43" s="183"/>
      <c r="P43" s="183"/>
      <c r="Q43" s="183"/>
      <c r="R43" s="183"/>
      <c r="S43" s="183"/>
      <c r="T43" s="183"/>
      <c r="U43" s="291"/>
      <c r="V43" s="292"/>
    </row>
    <row r="44" spans="1:22" ht="11.25" customHeight="1" x14ac:dyDescent="0.2">
      <c r="A44" s="602"/>
      <c r="B44" s="603"/>
      <c r="C44" s="603"/>
      <c r="D44" s="603"/>
      <c r="E44" s="603"/>
      <c r="F44" s="603"/>
      <c r="G44" s="604"/>
      <c r="H44" s="297"/>
      <c r="I44" s="201">
        <f t="shared" si="0"/>
        <v>0</v>
      </c>
      <c r="J44" s="183"/>
      <c r="K44" s="183"/>
      <c r="L44" s="183"/>
      <c r="M44" s="183"/>
      <c r="N44" s="183"/>
      <c r="O44" s="183"/>
      <c r="P44" s="183"/>
      <c r="Q44" s="183"/>
      <c r="R44" s="183"/>
      <c r="S44" s="183"/>
      <c r="T44" s="183"/>
      <c r="U44" s="291"/>
      <c r="V44" s="292"/>
    </row>
    <row r="45" spans="1:22" ht="11.25" customHeight="1" x14ac:dyDescent="0.2">
      <c r="A45" s="602"/>
      <c r="B45" s="603"/>
      <c r="C45" s="603"/>
      <c r="D45" s="603"/>
      <c r="E45" s="603"/>
      <c r="F45" s="603"/>
      <c r="G45" s="604"/>
      <c r="H45" s="297"/>
      <c r="I45" s="201">
        <f t="shared" si="0"/>
        <v>0</v>
      </c>
      <c r="J45" s="183"/>
      <c r="K45" s="183"/>
      <c r="L45" s="183"/>
      <c r="M45" s="183"/>
      <c r="N45" s="183"/>
      <c r="O45" s="183"/>
      <c r="P45" s="183"/>
      <c r="Q45" s="183"/>
      <c r="R45" s="183"/>
      <c r="S45" s="183"/>
      <c r="T45" s="183"/>
      <c r="U45" s="291"/>
      <c r="V45" s="292"/>
    </row>
    <row r="46" spans="1:22" ht="11.25" customHeight="1" x14ac:dyDescent="0.2">
      <c r="A46" s="602"/>
      <c r="B46" s="603"/>
      <c r="C46" s="603"/>
      <c r="D46" s="603"/>
      <c r="E46" s="603"/>
      <c r="F46" s="603"/>
      <c r="G46" s="604"/>
      <c r="H46" s="114"/>
      <c r="I46" s="201">
        <f t="shared" si="0"/>
        <v>0</v>
      </c>
      <c r="J46" s="183"/>
      <c r="K46" s="183"/>
      <c r="L46" s="183"/>
      <c r="M46" s="183"/>
      <c r="N46" s="183"/>
      <c r="O46" s="183"/>
      <c r="P46" s="183"/>
      <c r="Q46" s="183"/>
      <c r="R46" s="183"/>
      <c r="S46" s="183"/>
      <c r="T46" s="183"/>
      <c r="U46" s="291"/>
      <c r="V46" s="292"/>
    </row>
    <row r="47" spans="1:22" ht="11.25" customHeight="1" x14ac:dyDescent="0.2">
      <c r="A47" s="602"/>
      <c r="B47" s="603"/>
      <c r="C47" s="603"/>
      <c r="D47" s="603"/>
      <c r="E47" s="603"/>
      <c r="F47" s="603"/>
      <c r="G47" s="604"/>
      <c r="H47" s="114"/>
      <c r="I47" s="201">
        <f t="shared" si="0"/>
        <v>0</v>
      </c>
      <c r="J47" s="183"/>
      <c r="K47" s="183"/>
      <c r="L47" s="183"/>
      <c r="M47" s="183"/>
      <c r="N47" s="183"/>
      <c r="O47" s="183"/>
      <c r="P47" s="183"/>
      <c r="Q47" s="183"/>
      <c r="R47" s="183"/>
      <c r="S47" s="183"/>
      <c r="T47" s="183"/>
      <c r="U47" s="291"/>
      <c r="V47" s="292"/>
    </row>
    <row r="48" spans="1:22" ht="11.25" customHeight="1" x14ac:dyDescent="0.2">
      <c r="A48" s="602"/>
      <c r="B48" s="603"/>
      <c r="C48" s="603"/>
      <c r="D48" s="603"/>
      <c r="E48" s="603"/>
      <c r="F48" s="603"/>
      <c r="G48" s="604"/>
      <c r="H48" s="114"/>
      <c r="I48" s="201">
        <f t="shared" si="0"/>
        <v>0</v>
      </c>
      <c r="J48" s="183"/>
      <c r="K48" s="183"/>
      <c r="L48" s="183"/>
      <c r="M48" s="183"/>
      <c r="N48" s="183"/>
      <c r="O48" s="183"/>
      <c r="P48" s="183"/>
      <c r="Q48" s="183"/>
      <c r="R48" s="183"/>
      <c r="S48" s="183"/>
      <c r="T48" s="183"/>
      <c r="U48" s="291"/>
      <c r="V48" s="292"/>
    </row>
    <row r="49" spans="1:22" ht="11.25" customHeight="1" x14ac:dyDescent="0.2">
      <c r="A49" s="602"/>
      <c r="B49" s="603"/>
      <c r="C49" s="603"/>
      <c r="D49" s="603"/>
      <c r="E49" s="603"/>
      <c r="F49" s="603"/>
      <c r="G49" s="604"/>
      <c r="H49" s="114"/>
      <c r="I49" s="201">
        <f t="shared" si="0"/>
        <v>0</v>
      </c>
      <c r="J49" s="183"/>
      <c r="K49" s="183"/>
      <c r="L49" s="183"/>
      <c r="M49" s="183"/>
      <c r="N49" s="183"/>
      <c r="O49" s="183"/>
      <c r="P49" s="183"/>
      <c r="Q49" s="183"/>
      <c r="R49" s="183"/>
      <c r="S49" s="183"/>
      <c r="T49" s="183"/>
      <c r="U49" s="291"/>
      <c r="V49" s="292"/>
    </row>
    <row r="50" spans="1:22" ht="3" customHeight="1" x14ac:dyDescent="0.2">
      <c r="A50" s="553"/>
      <c r="B50" s="554"/>
      <c r="C50" s="554"/>
      <c r="D50" s="554"/>
      <c r="E50" s="554"/>
      <c r="F50" s="554"/>
      <c r="G50" s="555"/>
      <c r="H50" s="111"/>
      <c r="I50" s="282"/>
      <c r="J50" s="58"/>
      <c r="K50" s="58"/>
      <c r="L50" s="58"/>
      <c r="M50" s="58"/>
      <c r="N50" s="58"/>
      <c r="O50" s="58"/>
      <c r="P50" s="23"/>
      <c r="Q50" s="284"/>
      <c r="R50" s="284"/>
      <c r="S50" s="284"/>
      <c r="T50" s="284"/>
      <c r="U50" s="285"/>
      <c r="V50" s="284"/>
    </row>
    <row r="51" spans="1:22" ht="3" customHeight="1" x14ac:dyDescent="0.2">
      <c r="A51" s="553"/>
      <c r="B51" s="554"/>
      <c r="C51" s="554"/>
      <c r="D51" s="554"/>
      <c r="E51" s="554"/>
      <c r="F51" s="554"/>
      <c r="G51" s="555"/>
      <c r="H51" s="111"/>
      <c r="I51" s="53"/>
      <c r="J51" s="47"/>
      <c r="K51" s="47"/>
      <c r="L51" s="47"/>
      <c r="M51" s="47"/>
      <c r="N51" s="47"/>
      <c r="O51" s="47"/>
      <c r="P51" s="22"/>
      <c r="Q51" s="25"/>
      <c r="R51" s="25"/>
      <c r="S51" s="25"/>
      <c r="T51" s="25"/>
      <c r="U51" s="283"/>
      <c r="V51" s="25"/>
    </row>
    <row r="52" spans="1:22" ht="11.25" customHeight="1" x14ac:dyDescent="0.2">
      <c r="A52" s="553" t="s">
        <v>155</v>
      </c>
      <c r="B52" s="554"/>
      <c r="C52" s="554"/>
      <c r="D52" s="554"/>
      <c r="E52" s="554"/>
      <c r="F52" s="554"/>
      <c r="G52" s="555"/>
      <c r="H52" s="111"/>
      <c r="I52" s="431">
        <f>SUM(J52:V52)</f>
        <v>0</v>
      </c>
      <c r="J52" s="431">
        <f t="shared" ref="J52:V52" si="1">SUM(J24:J49)</f>
        <v>0</v>
      </c>
      <c r="K52" s="431">
        <f t="shared" si="1"/>
        <v>0</v>
      </c>
      <c r="L52" s="431">
        <f t="shared" si="1"/>
        <v>0</v>
      </c>
      <c r="M52" s="431">
        <f t="shared" si="1"/>
        <v>0</v>
      </c>
      <c r="N52" s="431">
        <f t="shared" si="1"/>
        <v>0</v>
      </c>
      <c r="O52" s="431">
        <f t="shared" si="1"/>
        <v>0</v>
      </c>
      <c r="P52" s="431">
        <f t="shared" si="1"/>
        <v>0</v>
      </c>
      <c r="Q52" s="431">
        <f t="shared" si="1"/>
        <v>0</v>
      </c>
      <c r="R52" s="431">
        <f t="shared" si="1"/>
        <v>0</v>
      </c>
      <c r="S52" s="431">
        <f t="shared" si="1"/>
        <v>0</v>
      </c>
      <c r="T52" s="431">
        <f t="shared" si="1"/>
        <v>0</v>
      </c>
      <c r="U52" s="431">
        <f t="shared" si="1"/>
        <v>0</v>
      </c>
      <c r="V52" s="431">
        <f t="shared" si="1"/>
        <v>0</v>
      </c>
    </row>
    <row r="53" spans="1:22" ht="3" customHeight="1" x14ac:dyDescent="0.2">
      <c r="A53" s="580"/>
      <c r="B53" s="581"/>
      <c r="C53" s="581"/>
      <c r="D53" s="581"/>
      <c r="E53" s="581"/>
      <c r="F53" s="581"/>
      <c r="G53" s="582"/>
      <c r="H53" s="277"/>
      <c r="I53" s="278"/>
      <c r="J53" s="288"/>
      <c r="K53" s="279"/>
      <c r="L53" s="280"/>
      <c r="M53" s="279"/>
      <c r="N53" s="280"/>
      <c r="O53" s="279"/>
      <c r="P53" s="280"/>
      <c r="Q53" s="281"/>
      <c r="R53" s="52"/>
      <c r="S53" s="281"/>
      <c r="T53" s="52"/>
      <c r="U53" s="289"/>
      <c r="V53" s="288"/>
    </row>
    <row r="54" spans="1:22" ht="11.25" customHeight="1" x14ac:dyDescent="0.2">
      <c r="A54" s="293"/>
      <c r="B54" s="293"/>
      <c r="C54" s="293"/>
      <c r="D54" s="263"/>
      <c r="E54" s="263"/>
      <c r="F54" s="294"/>
      <c r="G54" s="34"/>
      <c r="I54" s="36"/>
      <c r="J54" s="61"/>
      <c r="K54" s="36"/>
      <c r="L54" s="61"/>
      <c r="M54" s="36"/>
      <c r="N54" s="36"/>
      <c r="O54" s="36"/>
      <c r="P54" s="36"/>
    </row>
    <row r="55" spans="1:22" ht="11.25" customHeight="1" x14ac:dyDescent="0.2">
      <c r="A55" s="272"/>
      <c r="B55" s="272"/>
      <c r="C55" s="272"/>
      <c r="D55" s="272"/>
      <c r="E55" s="272"/>
      <c r="F55" s="445"/>
      <c r="G55" s="34"/>
      <c r="H55" s="444"/>
      <c r="I55" s="269"/>
      <c r="J55" s="269"/>
      <c r="K55" s="269"/>
      <c r="L55" s="269"/>
      <c r="M55" s="269"/>
      <c r="N55" s="269"/>
      <c r="O55" s="269"/>
      <c r="P55" s="269"/>
    </row>
    <row r="56" spans="1:22" ht="11.25" customHeight="1" x14ac:dyDescent="0.2">
      <c r="A56" s="274"/>
      <c r="B56" s="274"/>
      <c r="C56" s="274"/>
      <c r="D56" s="272"/>
      <c r="E56" s="272"/>
      <c r="F56" s="445"/>
      <c r="G56" s="34"/>
      <c r="H56" s="444"/>
      <c r="I56" s="265"/>
      <c r="J56" s="265"/>
      <c r="K56" s="265"/>
      <c r="L56" s="265"/>
      <c r="M56" s="265"/>
      <c r="N56" s="265"/>
      <c r="O56" s="265"/>
      <c r="P56" s="61"/>
    </row>
  </sheetData>
  <mergeCells count="37">
    <mergeCell ref="A53:G53"/>
    <mergeCell ref="A47:G47"/>
    <mergeCell ref="A48:G48"/>
    <mergeCell ref="A49:G49"/>
    <mergeCell ref="A50:G50"/>
    <mergeCell ref="A51:G51"/>
    <mergeCell ref="A52:G52"/>
    <mergeCell ref="A46:G46"/>
    <mergeCell ref="A35:G35"/>
    <mergeCell ref="A36:G36"/>
    <mergeCell ref="A37:G37"/>
    <mergeCell ref="A38:G38"/>
    <mergeCell ref="A39:G39"/>
    <mergeCell ref="A40:G40"/>
    <mergeCell ref="A41:G41"/>
    <mergeCell ref="A42:G42"/>
    <mergeCell ref="A43:G43"/>
    <mergeCell ref="A44:G44"/>
    <mergeCell ref="A45:G45"/>
    <mergeCell ref="A34:G34"/>
    <mergeCell ref="H17:H21"/>
    <mergeCell ref="A24:G24"/>
    <mergeCell ref="A25:G25"/>
    <mergeCell ref="A26:G26"/>
    <mergeCell ref="A27:G27"/>
    <mergeCell ref="A28:G28"/>
    <mergeCell ref="A29:G29"/>
    <mergeCell ref="A30:G30"/>
    <mergeCell ref="A31:G31"/>
    <mergeCell ref="A32:G32"/>
    <mergeCell ref="A33:G33"/>
    <mergeCell ref="A15:G15"/>
    <mergeCell ref="A10:G10"/>
    <mergeCell ref="A11:G11"/>
    <mergeCell ref="A12:G12"/>
    <mergeCell ref="A13:G13"/>
    <mergeCell ref="A14:G14"/>
  </mergeCells>
  <pageMargins left="0.47244094488188981" right="0.47244094488188981" top="0.23622047244094491" bottom="0.47244094488188981" header="0" footer="0.31496062992125984"/>
  <pageSetup paperSize="9" scale="99" orientation="landscape" r:id="rId1"/>
  <headerFooter alignWithMargins="0">
    <oddFooter>&amp;C&amp;7Form.  22.2 &amp;R&amp;7&amp;P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8">
    <tabColor theme="6" tint="0.39997558519241921"/>
    <pageSetUpPr fitToPage="1"/>
  </sheetPr>
  <dimension ref="A1:AD56"/>
  <sheetViews>
    <sheetView showGridLines="0" showZeros="0" zoomScaleNormal="100" zoomScaleSheetLayoutView="100" workbookViewId="0">
      <selection activeCell="I15" sqref="I15"/>
    </sheetView>
  </sheetViews>
  <sheetFormatPr baseColWidth="10" defaultColWidth="12.7109375" defaultRowHeight="11.25" customHeight="1" x14ac:dyDescent="0.2"/>
  <cols>
    <col min="1" max="2" width="1.7109375" style="1" customWidth="1"/>
    <col min="3" max="3" width="8.140625" style="1" customWidth="1"/>
    <col min="4" max="5" width="3.7109375" style="1" customWidth="1"/>
    <col min="6" max="6" width="8.7109375" style="2" customWidth="1"/>
    <col min="7" max="7" width="5.7109375" style="8" customWidth="1"/>
    <col min="8" max="8" width="3.7109375" style="8" customWidth="1"/>
    <col min="9" max="10" width="8.7109375" style="1" customWidth="1"/>
    <col min="11" max="22" width="7.140625" style="1" customWidth="1"/>
    <col min="23" max="26" width="9.42578125" style="1" customWidth="1"/>
    <col min="27" max="16384" width="12.7109375" style="1"/>
  </cols>
  <sheetData>
    <row r="1" spans="1:22" customFormat="1" ht="12.75" x14ac:dyDescent="0.2"/>
    <row r="2" spans="1:22" customFormat="1" ht="12.75" x14ac:dyDescent="0.2"/>
    <row r="3" spans="1:22" customFormat="1" ht="12.75" x14ac:dyDescent="0.2"/>
    <row r="4" spans="1:22" customFormat="1" ht="12.75" x14ac:dyDescent="0.2"/>
    <row r="5" spans="1:22" ht="8.1" customHeight="1" x14ac:dyDescent="0.2">
      <c r="G5" s="3"/>
      <c r="H5" s="4"/>
      <c r="I5" s="5"/>
      <c r="J5" s="6"/>
      <c r="K5" s="5"/>
      <c r="L5" s="6"/>
      <c r="M5" s="6"/>
      <c r="N5" s="5"/>
      <c r="O5" s="39"/>
      <c r="P5" s="5"/>
      <c r="Q5" s="5"/>
      <c r="R5" s="5"/>
      <c r="S5" s="5"/>
    </row>
    <row r="6" spans="1:22" ht="11.25" customHeight="1" x14ac:dyDescent="0.2">
      <c r="A6" s="515" t="s">
        <v>218</v>
      </c>
      <c r="E6" s="5"/>
      <c r="G6" s="3"/>
      <c r="H6" s="4"/>
      <c r="I6" s="5"/>
      <c r="J6" s="6"/>
      <c r="K6" s="5"/>
      <c r="L6" s="6"/>
      <c r="M6" s="6"/>
      <c r="N6" s="5"/>
      <c r="O6" s="39"/>
      <c r="P6" s="5"/>
      <c r="Q6" s="5"/>
      <c r="R6" s="5"/>
      <c r="S6" s="5"/>
    </row>
    <row r="7" spans="1:22" ht="3" customHeight="1" x14ac:dyDescent="0.2">
      <c r="G7" s="3"/>
      <c r="H7" s="4"/>
      <c r="I7" s="5"/>
      <c r="J7" s="6"/>
      <c r="K7" s="5"/>
      <c r="L7" s="6"/>
      <c r="M7" s="6"/>
      <c r="N7" s="5"/>
      <c r="O7" s="39"/>
      <c r="P7" s="5"/>
      <c r="Q7" s="5"/>
      <c r="R7" s="5"/>
      <c r="S7" s="5"/>
    </row>
    <row r="8" spans="1:22" ht="3" customHeight="1" x14ac:dyDescent="0.2">
      <c r="G8" s="3"/>
      <c r="H8" s="4"/>
      <c r="I8" s="5"/>
      <c r="J8" s="6"/>
      <c r="K8" s="5"/>
      <c r="L8" s="6"/>
      <c r="M8" s="6"/>
      <c r="N8" s="5"/>
      <c r="O8" s="39"/>
      <c r="P8" s="5"/>
      <c r="Q8" s="5"/>
      <c r="R8" s="5"/>
      <c r="S8" s="5"/>
    </row>
    <row r="9" spans="1:22" ht="11.25" customHeight="1" x14ac:dyDescent="0.2">
      <c r="G9" s="3"/>
      <c r="H9" s="4"/>
      <c r="I9" s="5"/>
      <c r="J9" s="6"/>
      <c r="K9" s="5"/>
      <c r="L9" s="6"/>
      <c r="M9" s="6"/>
      <c r="N9" s="5"/>
      <c r="O9" s="39"/>
      <c r="P9" s="5"/>
      <c r="Q9" s="5"/>
      <c r="R9" s="5"/>
      <c r="S9" s="5"/>
    </row>
    <row r="10" spans="1:22" ht="12.75" customHeight="1" x14ac:dyDescent="0.25">
      <c r="A10" s="605">
        <f>'kernobstsaft 20 (OHNE LA)'!$A$9</f>
        <v>0</v>
      </c>
      <c r="B10" s="606"/>
      <c r="C10" s="606"/>
      <c r="D10" s="606"/>
      <c r="E10" s="606"/>
      <c r="F10" s="606"/>
      <c r="G10" s="607"/>
      <c r="H10" s="4"/>
      <c r="I10" s="7" t="s">
        <v>226</v>
      </c>
      <c r="J10" s="6"/>
      <c r="K10" s="5"/>
      <c r="L10" s="6"/>
      <c r="M10" s="6"/>
      <c r="N10" s="5"/>
      <c r="O10" s="39"/>
      <c r="P10" s="5"/>
      <c r="Q10" s="5"/>
      <c r="R10" s="5"/>
      <c r="S10" s="5"/>
    </row>
    <row r="11" spans="1:22" ht="11.25" customHeight="1" x14ac:dyDescent="0.2">
      <c r="A11" s="608">
        <f>'kernobstsaft 20 (OHNE LA)'!$A$10</f>
        <v>0</v>
      </c>
      <c r="B11" s="609"/>
      <c r="C11" s="609"/>
      <c r="D11" s="609"/>
      <c r="E11" s="609"/>
      <c r="F11" s="609"/>
      <c r="G11" s="610"/>
      <c r="H11" s="4"/>
      <c r="J11" s="6"/>
      <c r="K11" s="5"/>
      <c r="L11" s="6"/>
      <c r="M11" s="6"/>
      <c r="N11" s="5"/>
      <c r="O11" s="39"/>
      <c r="P11" s="5"/>
      <c r="Q11" s="5"/>
      <c r="R11" s="5"/>
      <c r="S11" s="5"/>
    </row>
    <row r="12" spans="1:22" ht="11.25" customHeight="1" x14ac:dyDescent="0.2">
      <c r="A12" s="608">
        <f>'kernobstsaft 20 (OHNE LA)'!$A$11</f>
        <v>0</v>
      </c>
      <c r="B12" s="609"/>
      <c r="C12" s="609"/>
      <c r="D12" s="609"/>
      <c r="E12" s="609"/>
      <c r="F12" s="609"/>
      <c r="G12" s="610"/>
      <c r="I12" s="9" t="s">
        <v>165</v>
      </c>
    </row>
    <row r="13" spans="1:22" ht="11.25" customHeight="1" x14ac:dyDescent="0.2">
      <c r="A13" s="608">
        <f>'kernobstsaft 20 (OHNE LA)'!$A$12</f>
        <v>0</v>
      </c>
      <c r="B13" s="609"/>
      <c r="C13" s="609"/>
      <c r="D13" s="609"/>
      <c r="E13" s="609"/>
      <c r="F13" s="609"/>
      <c r="G13" s="610"/>
      <c r="I13" s="526" t="s">
        <v>245</v>
      </c>
    </row>
    <row r="14" spans="1:22" ht="11.25" customHeight="1" x14ac:dyDescent="0.2">
      <c r="A14" s="608">
        <f>'kernobstsaft 20 (OHNE LA)'!$A$13</f>
        <v>0</v>
      </c>
      <c r="B14" s="609"/>
      <c r="C14" s="609"/>
      <c r="D14" s="609"/>
      <c r="E14" s="609"/>
      <c r="F14" s="609"/>
      <c r="G14" s="610"/>
      <c r="I14" s="10"/>
    </row>
    <row r="15" spans="1:22" ht="11.25" customHeight="1" x14ac:dyDescent="0.2">
      <c r="A15" s="565" t="s">
        <v>106</v>
      </c>
      <c r="B15" s="566"/>
      <c r="C15" s="566"/>
      <c r="D15" s="566"/>
      <c r="E15" s="566"/>
      <c r="F15" s="566"/>
      <c r="G15" s="567"/>
      <c r="I15" s="542">
        <v>2024</v>
      </c>
      <c r="J15" s="10"/>
      <c r="V15" s="295" t="s">
        <v>212</v>
      </c>
    </row>
    <row r="16" spans="1:22" ht="3" customHeight="1" x14ac:dyDescent="0.2">
      <c r="C16" s="30"/>
    </row>
    <row r="17" spans="1:30" ht="11.25" customHeight="1" x14ac:dyDescent="0.2">
      <c r="A17" s="126" t="s">
        <v>159</v>
      </c>
      <c r="B17" s="127"/>
      <c r="C17" s="128"/>
      <c r="D17" s="129"/>
      <c r="E17" s="129"/>
      <c r="F17" s="130"/>
      <c r="G17" s="131"/>
      <c r="H17" s="612" t="s">
        <v>162</v>
      </c>
      <c r="I17" s="133" t="s">
        <v>21</v>
      </c>
      <c r="J17" s="134" t="s">
        <v>41</v>
      </c>
      <c r="K17" s="134"/>
      <c r="L17" s="134"/>
      <c r="M17" s="134"/>
      <c r="N17" s="134"/>
      <c r="O17" s="135"/>
      <c r="P17" s="136" t="s">
        <v>42</v>
      </c>
      <c r="Q17" s="137"/>
      <c r="R17" s="137"/>
      <c r="S17" s="137"/>
      <c r="T17" s="137"/>
      <c r="U17" s="137"/>
      <c r="V17" s="138"/>
    </row>
    <row r="18" spans="1:30" ht="11.25" customHeight="1" x14ac:dyDescent="0.2">
      <c r="A18" s="40" t="s">
        <v>160</v>
      </c>
      <c r="B18" s="32"/>
      <c r="C18" s="32"/>
      <c r="D18" s="186"/>
      <c r="E18" s="186"/>
      <c r="F18" s="140"/>
      <c r="G18" s="141"/>
      <c r="H18" s="613"/>
      <c r="I18" s="142"/>
      <c r="J18" s="143" t="s">
        <v>43</v>
      </c>
      <c r="K18" s="144"/>
      <c r="L18" s="145"/>
      <c r="M18" s="146" t="s">
        <v>44</v>
      </c>
      <c r="N18" s="146" t="s">
        <v>45</v>
      </c>
      <c r="O18" s="147" t="s">
        <v>46</v>
      </c>
      <c r="P18" s="148" t="s">
        <v>47</v>
      </c>
      <c r="Q18" s="149"/>
      <c r="R18" s="149"/>
      <c r="S18" s="150"/>
      <c r="T18" s="44" t="s">
        <v>46</v>
      </c>
      <c r="U18" s="43" t="s">
        <v>48</v>
      </c>
      <c r="V18" s="44" t="s">
        <v>49</v>
      </c>
    </row>
    <row r="19" spans="1:30" ht="11.25" customHeight="1" x14ac:dyDescent="0.2">
      <c r="A19" s="40" t="s">
        <v>163</v>
      </c>
      <c r="B19" s="139"/>
      <c r="C19" s="32"/>
      <c r="D19" s="11"/>
      <c r="E19" s="11"/>
      <c r="F19" s="140"/>
      <c r="G19" s="141"/>
      <c r="H19" s="613"/>
      <c r="I19" s="142"/>
      <c r="J19" s="146" t="s">
        <v>50</v>
      </c>
      <c r="K19" s="143" t="s">
        <v>51</v>
      </c>
      <c r="L19" s="145"/>
      <c r="M19" s="142"/>
      <c r="N19" s="142" t="s">
        <v>52</v>
      </c>
      <c r="O19" s="147" t="s">
        <v>53</v>
      </c>
      <c r="P19" s="151" t="s">
        <v>54</v>
      </c>
      <c r="Q19" s="152" t="s">
        <v>55</v>
      </c>
      <c r="R19" s="149"/>
      <c r="S19" s="150"/>
      <c r="T19" s="44" t="s">
        <v>53</v>
      </c>
      <c r="U19" s="153" t="s">
        <v>56</v>
      </c>
      <c r="V19" s="44" t="s">
        <v>57</v>
      </c>
    </row>
    <row r="20" spans="1:30" ht="11.25" customHeight="1" x14ac:dyDescent="0.2">
      <c r="A20" s="40" t="s">
        <v>161</v>
      </c>
      <c r="B20" s="11"/>
      <c r="C20" s="11"/>
      <c r="D20" s="11"/>
      <c r="E20" s="11"/>
      <c r="F20" s="12"/>
      <c r="G20" s="141"/>
      <c r="H20" s="613"/>
      <c r="I20" s="154"/>
      <c r="J20" s="154"/>
      <c r="K20" s="155" t="s">
        <v>58</v>
      </c>
      <c r="L20" s="156" t="s">
        <v>59</v>
      </c>
      <c r="M20" s="154" t="s">
        <v>60</v>
      </c>
      <c r="N20" s="154" t="s">
        <v>60</v>
      </c>
      <c r="O20" s="156" t="s">
        <v>60</v>
      </c>
      <c r="P20" s="157" t="s">
        <v>61</v>
      </c>
      <c r="Q20" s="158" t="s">
        <v>62</v>
      </c>
      <c r="R20" s="158" t="s">
        <v>63</v>
      </c>
      <c r="S20" s="159" t="s">
        <v>64</v>
      </c>
      <c r="T20" s="154" t="s">
        <v>60</v>
      </c>
      <c r="U20" s="160" t="s">
        <v>65</v>
      </c>
      <c r="V20" s="161" t="s">
        <v>66</v>
      </c>
    </row>
    <row r="21" spans="1:30" ht="11.25" customHeight="1" x14ac:dyDescent="0.2">
      <c r="A21" s="162"/>
      <c r="B21" s="163"/>
      <c r="C21" s="163"/>
      <c r="D21" s="163"/>
      <c r="E21" s="163"/>
      <c r="F21" s="164"/>
      <c r="G21" s="165"/>
      <c r="H21" s="614"/>
      <c r="I21" s="167" t="s">
        <v>67</v>
      </c>
      <c r="J21" s="167"/>
      <c r="K21" s="167"/>
      <c r="L21" s="167"/>
      <c r="M21" s="167"/>
      <c r="N21" s="167"/>
      <c r="O21" s="168"/>
      <c r="P21" s="168"/>
      <c r="Q21" s="159"/>
      <c r="R21" s="159"/>
      <c r="S21" s="159"/>
      <c r="T21" s="149"/>
      <c r="U21" s="159"/>
      <c r="V21" s="161"/>
    </row>
    <row r="22" spans="1:30" ht="11.25" customHeight="1" x14ac:dyDescent="0.2">
      <c r="A22" s="105"/>
      <c r="B22" s="11"/>
      <c r="C22" s="11"/>
      <c r="D22" s="11"/>
      <c r="E22" s="11"/>
      <c r="F22" s="12"/>
      <c r="G22" s="101"/>
      <c r="H22" s="101"/>
      <c r="I22" s="101">
        <v>1</v>
      </c>
      <c r="J22" s="101">
        <v>2</v>
      </c>
      <c r="K22" s="101">
        <v>3</v>
      </c>
      <c r="L22" s="101">
        <v>4</v>
      </c>
      <c r="M22" s="101">
        <v>5</v>
      </c>
      <c r="N22" s="101">
        <v>6</v>
      </c>
      <c r="O22" s="101">
        <v>7</v>
      </c>
      <c r="P22" s="101">
        <v>8</v>
      </c>
      <c r="Q22" s="101">
        <v>8</v>
      </c>
      <c r="R22" s="42">
        <v>10</v>
      </c>
      <c r="S22" s="42">
        <v>11</v>
      </c>
      <c r="T22" s="42">
        <v>12</v>
      </c>
      <c r="U22" s="42">
        <v>13</v>
      </c>
      <c r="V22" s="42">
        <v>14</v>
      </c>
    </row>
    <row r="23" spans="1:30" ht="3" customHeight="1" x14ac:dyDescent="0.2">
      <c r="A23" s="121"/>
      <c r="B23" s="11"/>
      <c r="C23" s="11"/>
      <c r="D23" s="11"/>
      <c r="E23" s="11"/>
      <c r="F23" s="12"/>
      <c r="G23" s="13"/>
      <c r="H23" s="14"/>
      <c r="I23" s="108"/>
      <c r="J23" s="108"/>
      <c r="K23" s="108"/>
      <c r="L23" s="108"/>
      <c r="M23" s="108"/>
      <c r="N23" s="108"/>
      <c r="O23" s="49"/>
      <c r="P23" s="169"/>
      <c r="Q23" s="50"/>
      <c r="R23" s="50"/>
      <c r="S23" s="50"/>
      <c r="T23" s="50"/>
      <c r="U23" s="51"/>
      <c r="V23" s="50"/>
    </row>
    <row r="24" spans="1:30" ht="11.25" customHeight="1" x14ac:dyDescent="0.2">
      <c r="A24" s="602"/>
      <c r="B24" s="603"/>
      <c r="C24" s="603"/>
      <c r="D24" s="603"/>
      <c r="E24" s="603"/>
      <c r="F24" s="603"/>
      <c r="G24" s="604"/>
      <c r="H24" s="296"/>
      <c r="I24" s="201">
        <f t="shared" ref="I24:I49" si="0">SUM(J24:V24)</f>
        <v>0</v>
      </c>
      <c r="J24" s="192"/>
      <c r="K24" s="298"/>
      <c r="L24" s="298"/>
      <c r="M24" s="298"/>
      <c r="N24" s="298"/>
      <c r="O24" s="298"/>
      <c r="P24" s="298"/>
      <c r="Q24" s="298"/>
      <c r="R24" s="298"/>
      <c r="S24" s="298"/>
      <c r="T24" s="298"/>
      <c r="U24" s="192"/>
      <c r="V24" s="192"/>
    </row>
    <row r="25" spans="1:30" ht="11.25" customHeight="1" x14ac:dyDescent="0.2">
      <c r="A25" s="602"/>
      <c r="B25" s="603"/>
      <c r="C25" s="603"/>
      <c r="D25" s="603"/>
      <c r="E25" s="603"/>
      <c r="F25" s="603"/>
      <c r="G25" s="604"/>
      <c r="H25" s="114"/>
      <c r="I25" s="201">
        <f t="shared" si="0"/>
        <v>0</v>
      </c>
      <c r="J25" s="183"/>
      <c r="K25" s="287"/>
      <c r="L25" s="287"/>
      <c r="M25" s="287"/>
      <c r="N25" s="287"/>
      <c r="O25" s="287"/>
      <c r="P25" s="299"/>
      <c r="Q25" s="300"/>
      <c r="R25" s="300"/>
      <c r="S25" s="300"/>
      <c r="T25" s="300"/>
      <c r="U25" s="192"/>
      <c r="V25" s="290"/>
    </row>
    <row r="26" spans="1:30" ht="11.25" customHeight="1" x14ac:dyDescent="0.2">
      <c r="A26" s="602"/>
      <c r="B26" s="603"/>
      <c r="C26" s="603"/>
      <c r="D26" s="603"/>
      <c r="E26" s="603"/>
      <c r="F26" s="603"/>
      <c r="G26" s="604"/>
      <c r="H26" s="114"/>
      <c r="I26" s="201">
        <f t="shared" si="0"/>
        <v>0</v>
      </c>
      <c r="J26" s="183"/>
      <c r="K26" s="287"/>
      <c r="L26" s="287"/>
      <c r="M26" s="287"/>
      <c r="N26" s="287"/>
      <c r="O26" s="287"/>
      <c r="P26" s="287"/>
      <c r="Q26" s="287"/>
      <c r="R26" s="287"/>
      <c r="S26" s="287"/>
      <c r="T26" s="287"/>
      <c r="U26" s="183"/>
      <c r="V26" s="183"/>
    </row>
    <row r="27" spans="1:30" ht="11.25" customHeight="1" x14ac:dyDescent="0.2">
      <c r="A27" s="602"/>
      <c r="B27" s="603"/>
      <c r="C27" s="603"/>
      <c r="D27" s="603"/>
      <c r="E27" s="603"/>
      <c r="F27" s="603"/>
      <c r="G27" s="604"/>
      <c r="H27" s="114"/>
      <c r="I27" s="201">
        <f t="shared" si="0"/>
        <v>0</v>
      </c>
      <c r="J27" s="183"/>
      <c r="K27" s="287"/>
      <c r="L27" s="287"/>
      <c r="M27" s="287"/>
      <c r="N27" s="287"/>
      <c r="O27" s="287"/>
      <c r="P27" s="299"/>
      <c r="Q27" s="300"/>
      <c r="R27" s="300"/>
      <c r="S27" s="300"/>
      <c r="T27" s="300"/>
      <c r="U27" s="192"/>
      <c r="V27" s="290"/>
    </row>
    <row r="28" spans="1:30" ht="11.25" customHeight="1" x14ac:dyDescent="0.2">
      <c r="A28" s="602"/>
      <c r="B28" s="603"/>
      <c r="C28" s="603"/>
      <c r="D28" s="603"/>
      <c r="E28" s="603"/>
      <c r="F28" s="603"/>
      <c r="G28" s="604"/>
      <c r="H28" s="114"/>
      <c r="I28" s="201">
        <f t="shared" si="0"/>
        <v>0</v>
      </c>
      <c r="J28" s="183"/>
      <c r="K28" s="287"/>
      <c r="L28" s="287"/>
      <c r="M28" s="287"/>
      <c r="N28" s="287"/>
      <c r="O28" s="287"/>
      <c r="P28" s="299"/>
      <c r="Q28" s="300"/>
      <c r="R28" s="300"/>
      <c r="S28" s="300"/>
      <c r="T28" s="300"/>
      <c r="U28" s="192"/>
      <c r="V28" s="290"/>
    </row>
    <row r="29" spans="1:30" ht="11.25" customHeight="1" x14ac:dyDescent="0.2">
      <c r="A29" s="602"/>
      <c r="B29" s="603"/>
      <c r="C29" s="603"/>
      <c r="D29" s="603"/>
      <c r="E29" s="603"/>
      <c r="F29" s="603"/>
      <c r="G29" s="604"/>
      <c r="H29" s="114"/>
      <c r="I29" s="201">
        <f t="shared" si="0"/>
        <v>0</v>
      </c>
      <c r="J29" s="183"/>
      <c r="K29" s="287"/>
      <c r="L29" s="287"/>
      <c r="M29" s="287"/>
      <c r="N29" s="287"/>
      <c r="O29" s="287"/>
      <c r="P29" s="287"/>
      <c r="Q29" s="287"/>
      <c r="R29" s="287"/>
      <c r="S29" s="287"/>
      <c r="T29" s="287"/>
      <c r="U29" s="183"/>
      <c r="V29" s="183"/>
    </row>
    <row r="30" spans="1:30" ht="11.25" customHeight="1" x14ac:dyDescent="0.2">
      <c r="A30" s="602"/>
      <c r="B30" s="603"/>
      <c r="C30" s="603"/>
      <c r="D30" s="603"/>
      <c r="E30" s="603"/>
      <c r="F30" s="603"/>
      <c r="G30" s="604"/>
      <c r="H30" s="114"/>
      <c r="I30" s="201">
        <f t="shared" si="0"/>
        <v>0</v>
      </c>
      <c r="J30" s="183"/>
      <c r="K30" s="287"/>
      <c r="L30" s="287"/>
      <c r="M30" s="287"/>
      <c r="N30" s="287"/>
      <c r="O30" s="287"/>
      <c r="P30" s="287"/>
      <c r="Q30" s="287"/>
      <c r="R30" s="287"/>
      <c r="S30" s="287"/>
      <c r="T30" s="287"/>
      <c r="U30" s="183"/>
      <c r="V30" s="183"/>
    </row>
    <row r="31" spans="1:30" ht="11.25" customHeight="1" x14ac:dyDescent="0.2">
      <c r="A31" s="602"/>
      <c r="B31" s="603"/>
      <c r="C31" s="603"/>
      <c r="D31" s="603"/>
      <c r="E31" s="603"/>
      <c r="F31" s="603"/>
      <c r="G31" s="604"/>
      <c r="H31" s="114"/>
      <c r="I31" s="201">
        <f t="shared" si="0"/>
        <v>0</v>
      </c>
      <c r="J31" s="183"/>
      <c r="K31" s="287"/>
      <c r="L31" s="287"/>
      <c r="M31" s="287"/>
      <c r="N31" s="287"/>
      <c r="O31" s="287"/>
      <c r="P31" s="287"/>
      <c r="Q31" s="287"/>
      <c r="R31" s="287"/>
      <c r="S31" s="287"/>
      <c r="T31" s="287"/>
      <c r="U31" s="291"/>
      <c r="V31" s="292"/>
    </row>
    <row r="32" spans="1:30" ht="11.25" customHeight="1" x14ac:dyDescent="0.2">
      <c r="A32" s="602"/>
      <c r="B32" s="603"/>
      <c r="C32" s="603"/>
      <c r="D32" s="603"/>
      <c r="E32" s="603"/>
      <c r="F32" s="603"/>
      <c r="G32" s="604"/>
      <c r="H32" s="114"/>
      <c r="I32" s="201">
        <f t="shared" si="0"/>
        <v>0</v>
      </c>
      <c r="J32" s="183"/>
      <c r="K32" s="287"/>
      <c r="L32" s="287"/>
      <c r="M32" s="287"/>
      <c r="N32" s="287"/>
      <c r="O32" s="287"/>
      <c r="P32" s="287"/>
      <c r="Q32" s="287"/>
      <c r="R32" s="287"/>
      <c r="S32" s="287"/>
      <c r="T32" s="287"/>
      <c r="U32" s="291"/>
      <c r="V32" s="292"/>
      <c r="W32" s="199"/>
      <c r="X32" s="11"/>
      <c r="Y32" s="11"/>
      <c r="Z32" s="11"/>
      <c r="AA32" s="11"/>
      <c r="AB32" s="11"/>
      <c r="AC32" s="11"/>
      <c r="AD32" s="11"/>
    </row>
    <row r="33" spans="1:22" ht="11.25" customHeight="1" x14ac:dyDescent="0.2">
      <c r="A33" s="602"/>
      <c r="B33" s="603"/>
      <c r="C33" s="603"/>
      <c r="D33" s="603"/>
      <c r="E33" s="603"/>
      <c r="F33" s="603"/>
      <c r="G33" s="604"/>
      <c r="H33" s="114"/>
      <c r="I33" s="201">
        <f t="shared" si="0"/>
        <v>0</v>
      </c>
      <c r="J33" s="183"/>
      <c r="K33" s="287"/>
      <c r="L33" s="287"/>
      <c r="M33" s="287"/>
      <c r="N33" s="287"/>
      <c r="O33" s="287"/>
      <c r="P33" s="287"/>
      <c r="Q33" s="287"/>
      <c r="R33" s="287"/>
      <c r="S33" s="287"/>
      <c r="T33" s="287"/>
      <c r="U33" s="291"/>
      <c r="V33" s="292"/>
    </row>
    <row r="34" spans="1:22" ht="11.25" customHeight="1" x14ac:dyDescent="0.2">
      <c r="A34" s="602"/>
      <c r="B34" s="603"/>
      <c r="C34" s="603"/>
      <c r="D34" s="603"/>
      <c r="E34" s="603"/>
      <c r="F34" s="603"/>
      <c r="G34" s="604"/>
      <c r="H34" s="114"/>
      <c r="I34" s="201">
        <f t="shared" si="0"/>
        <v>0</v>
      </c>
      <c r="J34" s="183"/>
      <c r="K34" s="287"/>
      <c r="L34" s="287"/>
      <c r="M34" s="287"/>
      <c r="N34" s="287"/>
      <c r="O34" s="287"/>
      <c r="P34" s="287"/>
      <c r="Q34" s="287"/>
      <c r="R34" s="287"/>
      <c r="S34" s="287"/>
      <c r="T34" s="287"/>
      <c r="U34" s="291"/>
      <c r="V34" s="292"/>
    </row>
    <row r="35" spans="1:22" ht="11.25" customHeight="1" x14ac:dyDescent="0.2">
      <c r="A35" s="602"/>
      <c r="B35" s="603"/>
      <c r="C35" s="603"/>
      <c r="D35" s="603"/>
      <c r="E35" s="603"/>
      <c r="F35" s="603"/>
      <c r="G35" s="604"/>
      <c r="H35" s="297"/>
      <c r="I35" s="201">
        <f t="shared" si="0"/>
        <v>0</v>
      </c>
      <c r="J35" s="183"/>
      <c r="K35" s="287"/>
      <c r="L35" s="287"/>
      <c r="M35" s="287"/>
      <c r="N35" s="287"/>
      <c r="O35" s="287"/>
      <c r="P35" s="287"/>
      <c r="Q35" s="287"/>
      <c r="R35" s="287"/>
      <c r="S35" s="287"/>
      <c r="T35" s="287"/>
      <c r="U35" s="183"/>
      <c r="V35" s="183"/>
    </row>
    <row r="36" spans="1:22" ht="11.25" customHeight="1" x14ac:dyDescent="0.2">
      <c r="A36" s="602"/>
      <c r="B36" s="603"/>
      <c r="C36" s="603"/>
      <c r="D36" s="603"/>
      <c r="E36" s="603"/>
      <c r="F36" s="603"/>
      <c r="G36" s="604"/>
      <c r="H36" s="114"/>
      <c r="I36" s="201">
        <f t="shared" si="0"/>
        <v>0</v>
      </c>
      <c r="J36" s="183"/>
      <c r="K36" s="287"/>
      <c r="L36" s="287"/>
      <c r="M36" s="287"/>
      <c r="N36" s="287"/>
      <c r="O36" s="287"/>
      <c r="P36" s="287"/>
      <c r="Q36" s="287"/>
      <c r="R36" s="287"/>
      <c r="S36" s="287"/>
      <c r="T36" s="287"/>
      <c r="U36" s="183"/>
      <c r="V36" s="183"/>
    </row>
    <row r="37" spans="1:22" ht="11.25" customHeight="1" x14ac:dyDescent="0.2">
      <c r="A37" s="602"/>
      <c r="B37" s="603"/>
      <c r="C37" s="603"/>
      <c r="D37" s="603"/>
      <c r="E37" s="603"/>
      <c r="F37" s="603"/>
      <c r="G37" s="604"/>
      <c r="H37" s="297"/>
      <c r="I37" s="201">
        <f t="shared" si="0"/>
        <v>0</v>
      </c>
      <c r="J37" s="183"/>
      <c r="K37" s="287"/>
      <c r="L37" s="287"/>
      <c r="M37" s="287"/>
      <c r="N37" s="287"/>
      <c r="O37" s="287"/>
      <c r="P37" s="287"/>
      <c r="Q37" s="287"/>
      <c r="R37" s="287"/>
      <c r="S37" s="287"/>
      <c r="T37" s="287"/>
      <c r="U37" s="183"/>
      <c r="V37" s="183"/>
    </row>
    <row r="38" spans="1:22" ht="11.25" customHeight="1" x14ac:dyDescent="0.2">
      <c r="A38" s="602"/>
      <c r="B38" s="603"/>
      <c r="C38" s="603"/>
      <c r="D38" s="603"/>
      <c r="E38" s="603"/>
      <c r="F38" s="603"/>
      <c r="G38" s="604"/>
      <c r="H38" s="297"/>
      <c r="I38" s="201">
        <f t="shared" si="0"/>
        <v>0</v>
      </c>
      <c r="J38" s="183"/>
      <c r="K38" s="287"/>
      <c r="L38" s="287"/>
      <c r="M38" s="287"/>
      <c r="N38" s="287"/>
      <c r="O38" s="287"/>
      <c r="P38" s="287"/>
      <c r="Q38" s="287"/>
      <c r="R38" s="287"/>
      <c r="S38" s="287"/>
      <c r="T38" s="287"/>
      <c r="U38" s="183"/>
      <c r="V38" s="183"/>
    </row>
    <row r="39" spans="1:22" ht="11.25" customHeight="1" x14ac:dyDescent="0.2">
      <c r="A39" s="602"/>
      <c r="B39" s="603"/>
      <c r="C39" s="603"/>
      <c r="D39" s="603"/>
      <c r="E39" s="603"/>
      <c r="F39" s="603"/>
      <c r="G39" s="604"/>
      <c r="H39" s="297"/>
      <c r="I39" s="201">
        <f t="shared" si="0"/>
        <v>0</v>
      </c>
      <c r="J39" s="183"/>
      <c r="K39" s="287"/>
      <c r="L39" s="287"/>
      <c r="M39" s="287"/>
      <c r="N39" s="287"/>
      <c r="O39" s="287"/>
      <c r="P39" s="287"/>
      <c r="Q39" s="287"/>
      <c r="R39" s="287"/>
      <c r="S39" s="287"/>
      <c r="T39" s="287"/>
      <c r="U39" s="183"/>
      <c r="V39" s="183"/>
    </row>
    <row r="40" spans="1:22" ht="11.25" customHeight="1" x14ac:dyDescent="0.2">
      <c r="A40" s="602"/>
      <c r="B40" s="603"/>
      <c r="C40" s="603"/>
      <c r="D40" s="603"/>
      <c r="E40" s="603"/>
      <c r="F40" s="603"/>
      <c r="G40" s="604"/>
      <c r="H40" s="297"/>
      <c r="I40" s="201">
        <f t="shared" si="0"/>
        <v>0</v>
      </c>
      <c r="J40" s="183"/>
      <c r="K40" s="287"/>
      <c r="L40" s="287"/>
      <c r="M40" s="287"/>
      <c r="N40" s="287"/>
      <c r="O40" s="287"/>
      <c r="P40" s="287"/>
      <c r="Q40" s="287"/>
      <c r="R40" s="287"/>
      <c r="S40" s="287"/>
      <c r="T40" s="287"/>
      <c r="U40" s="183"/>
      <c r="V40" s="183"/>
    </row>
    <row r="41" spans="1:22" ht="11.25" customHeight="1" x14ac:dyDescent="0.2">
      <c r="A41" s="602"/>
      <c r="B41" s="603"/>
      <c r="C41" s="603"/>
      <c r="D41" s="603"/>
      <c r="E41" s="603"/>
      <c r="F41" s="603"/>
      <c r="G41" s="604"/>
      <c r="H41" s="297"/>
      <c r="I41" s="201">
        <f t="shared" si="0"/>
        <v>0</v>
      </c>
      <c r="J41" s="183"/>
      <c r="K41" s="287"/>
      <c r="L41" s="287"/>
      <c r="M41" s="287"/>
      <c r="N41" s="287"/>
      <c r="O41" s="287"/>
      <c r="P41" s="287"/>
      <c r="Q41" s="287"/>
      <c r="R41" s="287"/>
      <c r="S41" s="287"/>
      <c r="T41" s="287"/>
      <c r="U41" s="183"/>
      <c r="V41" s="183"/>
    </row>
    <row r="42" spans="1:22" ht="11.25" customHeight="1" x14ac:dyDescent="0.2">
      <c r="A42" s="602"/>
      <c r="B42" s="603"/>
      <c r="C42" s="603"/>
      <c r="D42" s="603"/>
      <c r="E42" s="603"/>
      <c r="F42" s="603"/>
      <c r="G42" s="604"/>
      <c r="H42" s="297"/>
      <c r="I42" s="201">
        <f t="shared" si="0"/>
        <v>0</v>
      </c>
      <c r="J42" s="183"/>
      <c r="K42" s="287"/>
      <c r="L42" s="287"/>
      <c r="M42" s="287"/>
      <c r="N42" s="287"/>
      <c r="O42" s="287"/>
      <c r="P42" s="287"/>
      <c r="Q42" s="287"/>
      <c r="R42" s="287"/>
      <c r="S42" s="287"/>
      <c r="T42" s="287"/>
      <c r="U42" s="291"/>
      <c r="V42" s="292"/>
    </row>
    <row r="43" spans="1:22" ht="11.25" customHeight="1" x14ac:dyDescent="0.2">
      <c r="A43" s="602"/>
      <c r="B43" s="603"/>
      <c r="C43" s="603"/>
      <c r="D43" s="603"/>
      <c r="E43" s="603"/>
      <c r="F43" s="603"/>
      <c r="G43" s="604"/>
      <c r="H43" s="297"/>
      <c r="I43" s="201">
        <f t="shared" si="0"/>
        <v>0</v>
      </c>
      <c r="J43" s="183"/>
      <c r="K43" s="287"/>
      <c r="L43" s="287"/>
      <c r="M43" s="287"/>
      <c r="N43" s="287"/>
      <c r="O43" s="287"/>
      <c r="P43" s="287"/>
      <c r="Q43" s="287"/>
      <c r="R43" s="287"/>
      <c r="S43" s="287"/>
      <c r="T43" s="287"/>
      <c r="U43" s="291"/>
      <c r="V43" s="292"/>
    </row>
    <row r="44" spans="1:22" ht="11.25" customHeight="1" x14ac:dyDescent="0.2">
      <c r="A44" s="602"/>
      <c r="B44" s="603"/>
      <c r="C44" s="603"/>
      <c r="D44" s="603"/>
      <c r="E44" s="603"/>
      <c r="F44" s="603"/>
      <c r="G44" s="604"/>
      <c r="H44" s="297"/>
      <c r="I44" s="201">
        <f t="shared" si="0"/>
        <v>0</v>
      </c>
      <c r="J44" s="183"/>
      <c r="K44" s="287"/>
      <c r="L44" s="287"/>
      <c r="M44" s="287"/>
      <c r="N44" s="287"/>
      <c r="O44" s="287"/>
      <c r="P44" s="287"/>
      <c r="Q44" s="287"/>
      <c r="R44" s="287"/>
      <c r="S44" s="287"/>
      <c r="T44" s="287"/>
      <c r="U44" s="291"/>
      <c r="V44" s="292"/>
    </row>
    <row r="45" spans="1:22" ht="11.25" customHeight="1" x14ac:dyDescent="0.2">
      <c r="A45" s="602"/>
      <c r="B45" s="603"/>
      <c r="C45" s="603"/>
      <c r="D45" s="603"/>
      <c r="E45" s="603"/>
      <c r="F45" s="603"/>
      <c r="G45" s="604"/>
      <c r="H45" s="297"/>
      <c r="I45" s="201">
        <f t="shared" si="0"/>
        <v>0</v>
      </c>
      <c r="J45" s="183"/>
      <c r="K45" s="287"/>
      <c r="L45" s="287"/>
      <c r="M45" s="287"/>
      <c r="N45" s="287"/>
      <c r="O45" s="287"/>
      <c r="P45" s="287"/>
      <c r="Q45" s="287"/>
      <c r="R45" s="287"/>
      <c r="S45" s="287"/>
      <c r="T45" s="287"/>
      <c r="U45" s="291"/>
      <c r="V45" s="292"/>
    </row>
    <row r="46" spans="1:22" ht="11.25" customHeight="1" x14ac:dyDescent="0.2">
      <c r="A46" s="602"/>
      <c r="B46" s="603"/>
      <c r="C46" s="603"/>
      <c r="D46" s="603"/>
      <c r="E46" s="603"/>
      <c r="F46" s="603"/>
      <c r="G46" s="604"/>
      <c r="H46" s="114"/>
      <c r="I46" s="201">
        <f t="shared" si="0"/>
        <v>0</v>
      </c>
      <c r="J46" s="183"/>
      <c r="K46" s="287"/>
      <c r="L46" s="287"/>
      <c r="M46" s="287"/>
      <c r="N46" s="287"/>
      <c r="O46" s="287"/>
      <c r="P46" s="287"/>
      <c r="Q46" s="287"/>
      <c r="R46" s="287"/>
      <c r="S46" s="287"/>
      <c r="T46" s="287"/>
      <c r="U46" s="291"/>
      <c r="V46" s="292"/>
    </row>
    <row r="47" spans="1:22" ht="11.25" customHeight="1" x14ac:dyDescent="0.2">
      <c r="A47" s="602"/>
      <c r="B47" s="603"/>
      <c r="C47" s="603"/>
      <c r="D47" s="603"/>
      <c r="E47" s="603"/>
      <c r="F47" s="603"/>
      <c r="G47" s="604"/>
      <c r="H47" s="114"/>
      <c r="I47" s="201">
        <f t="shared" si="0"/>
        <v>0</v>
      </c>
      <c r="J47" s="183"/>
      <c r="K47" s="287"/>
      <c r="L47" s="287"/>
      <c r="M47" s="287"/>
      <c r="N47" s="287"/>
      <c r="O47" s="287"/>
      <c r="P47" s="287"/>
      <c r="Q47" s="287"/>
      <c r="R47" s="287"/>
      <c r="S47" s="287"/>
      <c r="T47" s="287"/>
      <c r="U47" s="291"/>
      <c r="V47" s="292"/>
    </row>
    <row r="48" spans="1:22" ht="11.25" customHeight="1" x14ac:dyDescent="0.2">
      <c r="A48" s="602"/>
      <c r="B48" s="603"/>
      <c r="C48" s="603"/>
      <c r="D48" s="603"/>
      <c r="E48" s="603"/>
      <c r="F48" s="603"/>
      <c r="G48" s="604"/>
      <c r="H48" s="114"/>
      <c r="I48" s="201">
        <f t="shared" si="0"/>
        <v>0</v>
      </c>
      <c r="J48" s="183"/>
      <c r="K48" s="287"/>
      <c r="L48" s="287"/>
      <c r="M48" s="287"/>
      <c r="N48" s="287"/>
      <c r="O48" s="287"/>
      <c r="P48" s="287"/>
      <c r="Q48" s="287"/>
      <c r="R48" s="287"/>
      <c r="S48" s="287"/>
      <c r="T48" s="287"/>
      <c r="U48" s="291"/>
      <c r="V48" s="292"/>
    </row>
    <row r="49" spans="1:22" ht="11.25" customHeight="1" x14ac:dyDescent="0.2">
      <c r="A49" s="602"/>
      <c r="B49" s="603"/>
      <c r="C49" s="603"/>
      <c r="D49" s="603"/>
      <c r="E49" s="603"/>
      <c r="F49" s="603"/>
      <c r="G49" s="604"/>
      <c r="H49" s="114"/>
      <c r="I49" s="201">
        <f t="shared" si="0"/>
        <v>0</v>
      </c>
      <c r="J49" s="183"/>
      <c r="K49" s="287"/>
      <c r="L49" s="287"/>
      <c r="M49" s="287"/>
      <c r="N49" s="287"/>
      <c r="O49" s="287"/>
      <c r="P49" s="287"/>
      <c r="Q49" s="287"/>
      <c r="R49" s="287"/>
      <c r="S49" s="287"/>
      <c r="T49" s="287"/>
      <c r="U49" s="291"/>
      <c r="V49" s="292"/>
    </row>
    <row r="50" spans="1:22" ht="3" customHeight="1" x14ac:dyDescent="0.2">
      <c r="A50" s="553"/>
      <c r="B50" s="554"/>
      <c r="C50" s="554"/>
      <c r="D50" s="554"/>
      <c r="E50" s="554"/>
      <c r="F50" s="554"/>
      <c r="G50" s="555"/>
      <c r="H50" s="111"/>
      <c r="I50" s="282"/>
      <c r="J50" s="58"/>
      <c r="K50" s="58"/>
      <c r="L50" s="58"/>
      <c r="M50" s="58"/>
      <c r="N50" s="58"/>
      <c r="O50" s="58"/>
      <c r="P50" s="23"/>
      <c r="Q50" s="284"/>
      <c r="R50" s="284"/>
      <c r="S50" s="284"/>
      <c r="T50" s="284"/>
      <c r="U50" s="285"/>
      <c r="V50" s="284"/>
    </row>
    <row r="51" spans="1:22" ht="3" customHeight="1" x14ac:dyDescent="0.2">
      <c r="A51" s="553"/>
      <c r="B51" s="554"/>
      <c r="C51" s="554"/>
      <c r="D51" s="554"/>
      <c r="E51" s="554"/>
      <c r="F51" s="554"/>
      <c r="G51" s="555"/>
      <c r="H51" s="111"/>
      <c r="I51" s="53"/>
      <c r="J51" s="47"/>
      <c r="K51" s="47"/>
      <c r="L51" s="47"/>
      <c r="M51" s="47"/>
      <c r="N51" s="47"/>
      <c r="O51" s="47"/>
      <c r="P51" s="22"/>
      <c r="Q51" s="25"/>
      <c r="R51" s="25"/>
      <c r="S51" s="25"/>
      <c r="T51" s="25"/>
      <c r="U51" s="283"/>
      <c r="V51" s="25"/>
    </row>
    <row r="52" spans="1:22" ht="11.25" customHeight="1" x14ac:dyDescent="0.2">
      <c r="A52" s="553" t="s">
        <v>155</v>
      </c>
      <c r="B52" s="554"/>
      <c r="C52" s="554"/>
      <c r="D52" s="554"/>
      <c r="E52" s="554"/>
      <c r="F52" s="554"/>
      <c r="G52" s="555"/>
      <c r="H52" s="111"/>
      <c r="I52" s="431">
        <f>SUM(J52:V52)</f>
        <v>0</v>
      </c>
      <c r="J52" s="431">
        <f>SUM(J24:J49)</f>
        <v>0</v>
      </c>
      <c r="K52" s="431"/>
      <c r="L52" s="431"/>
      <c r="M52" s="431"/>
      <c r="N52" s="431"/>
      <c r="O52" s="431"/>
      <c r="P52" s="431"/>
      <c r="Q52" s="431"/>
      <c r="R52" s="431"/>
      <c r="S52" s="431"/>
      <c r="T52" s="431"/>
      <c r="U52" s="431">
        <f>SUM(U24:U49)</f>
        <v>0</v>
      </c>
      <c r="V52" s="431">
        <f>SUM(V24:V49)</f>
        <v>0</v>
      </c>
    </row>
    <row r="53" spans="1:22" ht="3" customHeight="1" x14ac:dyDescent="0.2">
      <c r="A53" s="580"/>
      <c r="B53" s="581"/>
      <c r="C53" s="581"/>
      <c r="D53" s="581"/>
      <c r="E53" s="581"/>
      <c r="F53" s="581"/>
      <c r="G53" s="582"/>
      <c r="H53" s="277"/>
      <c r="I53" s="278"/>
      <c r="J53" s="288"/>
      <c r="K53" s="279"/>
      <c r="L53" s="280"/>
      <c r="M53" s="279"/>
      <c r="N53" s="280"/>
      <c r="O53" s="279"/>
      <c r="P53" s="280"/>
      <c r="Q53" s="281"/>
      <c r="R53" s="52"/>
      <c r="S53" s="281"/>
      <c r="T53" s="52"/>
      <c r="U53" s="289"/>
      <c r="V53" s="288"/>
    </row>
    <row r="54" spans="1:22" ht="11.25" customHeight="1" x14ac:dyDescent="0.2">
      <c r="A54" s="293"/>
      <c r="B54" s="293"/>
      <c r="C54" s="293"/>
      <c r="D54" s="263"/>
      <c r="E54" s="263"/>
      <c r="F54" s="294"/>
      <c r="G54" s="34"/>
      <c r="I54" s="36"/>
      <c r="J54" s="61"/>
      <c r="K54" s="36"/>
      <c r="L54" s="61"/>
      <c r="M54" s="36"/>
      <c r="N54" s="36"/>
      <c r="O54" s="36"/>
      <c r="P54" s="36"/>
    </row>
    <row r="55" spans="1:22" ht="11.25" customHeight="1" x14ac:dyDescent="0.2">
      <c r="A55" s="272"/>
      <c r="B55" s="272"/>
      <c r="C55" s="272"/>
      <c r="D55" s="272"/>
      <c r="E55" s="272"/>
      <c r="F55" s="445"/>
      <c r="G55" s="34"/>
      <c r="H55" s="444"/>
      <c r="I55" s="269"/>
      <c r="J55" s="269"/>
      <c r="K55" s="269"/>
      <c r="L55" s="269"/>
      <c r="M55" s="269"/>
      <c r="N55" s="269"/>
      <c r="O55" s="269"/>
      <c r="P55" s="269"/>
    </row>
    <row r="56" spans="1:22" ht="11.25" customHeight="1" x14ac:dyDescent="0.2">
      <c r="A56" s="274"/>
      <c r="B56" s="274"/>
      <c r="C56" s="274"/>
      <c r="D56" s="272"/>
      <c r="E56" s="272"/>
      <c r="F56" s="445"/>
      <c r="G56" s="34"/>
      <c r="H56" s="444"/>
      <c r="I56" s="265"/>
      <c r="J56" s="265"/>
      <c r="K56" s="265"/>
      <c r="L56" s="265"/>
      <c r="M56" s="265"/>
      <c r="N56" s="265"/>
      <c r="O56" s="265"/>
      <c r="P56" s="61"/>
    </row>
  </sheetData>
  <customSheetViews>
    <customSheetView guid="{E5F09CA3-2595-4EC3-A32D-F75E87B8A434}" showGridLines="0" zeroValues="0" fitToPage="1">
      <selection activeCell="I15" sqref="I15"/>
      <pageMargins left="0.47244094488188981" right="0.47244094488188981" top="0.23622047244094491" bottom="0.47244094488188981" header="0" footer="0.31496062992125984"/>
      <pageSetup paperSize="9" scale="99" orientation="landscape" r:id="rId1"/>
      <headerFooter alignWithMargins="0">
        <oddFooter>&amp;C&amp;7Form.  22.3 &amp;R&amp;7&amp;P von &amp;N</oddFooter>
      </headerFooter>
    </customSheetView>
    <customSheetView guid="{D8E0EBF0-41F9-4B34-B3A3-37F4D54137CB}" showGridLines="0" zeroValues="0" fitToPage="1">
      <selection activeCell="I15" sqref="I15"/>
      <pageMargins left="0.47244094488188981" right="0.47244094488188981" top="0.23622047244094491" bottom="0.47244094488188981" header="0" footer="0.31496062992125984"/>
      <pageSetup paperSize="9" scale="99" orientation="landscape" r:id="rId2"/>
      <headerFooter alignWithMargins="0">
        <oddFooter>&amp;C&amp;7Form.  22.3 &amp;R&amp;7&amp;P von &amp;N</oddFooter>
      </headerFooter>
    </customSheetView>
  </customSheetViews>
  <mergeCells count="37">
    <mergeCell ref="A10:G10"/>
    <mergeCell ref="A11:G11"/>
    <mergeCell ref="A12:G12"/>
    <mergeCell ref="A13:G13"/>
    <mergeCell ref="A37:G37"/>
    <mergeCell ref="A30:G30"/>
    <mergeCell ref="A31:G31"/>
    <mergeCell ref="A32:G32"/>
    <mergeCell ref="A33:G33"/>
    <mergeCell ref="A53:G53"/>
    <mergeCell ref="A14:G14"/>
    <mergeCell ref="A15:G15"/>
    <mergeCell ref="A24:G24"/>
    <mergeCell ref="A25:G25"/>
    <mergeCell ref="A26:G26"/>
    <mergeCell ref="A27:G27"/>
    <mergeCell ref="A28:G28"/>
    <mergeCell ref="A29:G29"/>
    <mergeCell ref="A36:G36"/>
    <mergeCell ref="A52:G52"/>
    <mergeCell ref="A51:G51"/>
    <mergeCell ref="H17:H21"/>
    <mergeCell ref="A50:G50"/>
    <mergeCell ref="A47:G47"/>
    <mergeCell ref="A48:G48"/>
    <mergeCell ref="A42:G42"/>
    <mergeCell ref="A44:G44"/>
    <mergeCell ref="A45:G45"/>
    <mergeCell ref="A41:G41"/>
    <mergeCell ref="A46:G46"/>
    <mergeCell ref="A34:G34"/>
    <mergeCell ref="A35:G35"/>
    <mergeCell ref="A43:G43"/>
    <mergeCell ref="A49:G49"/>
    <mergeCell ref="A38:G38"/>
    <mergeCell ref="A39:G39"/>
    <mergeCell ref="A40:G40"/>
  </mergeCells>
  <phoneticPr fontId="1" type="noConversion"/>
  <pageMargins left="0.47244094488188981" right="0.47244094488188981" top="0.23622047244094491" bottom="0.47244094488188981" header="0" footer="0.31496062992125984"/>
  <pageSetup paperSize="9" scale="99" orientation="landscape" r:id="rId3"/>
  <headerFooter alignWithMargins="0">
    <oddFooter>&amp;C&amp;7Form.  22.3 &amp;R&amp;7&amp;P von &amp;N</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AA73E-DDB0-4942-84C3-32A8C26DBC2D}">
  <sheetPr>
    <tabColor theme="8" tint="0.39997558519241921"/>
    <pageSetUpPr fitToPage="1"/>
  </sheetPr>
  <dimension ref="A1:AD56"/>
  <sheetViews>
    <sheetView showGridLines="0" showZeros="0" zoomScaleNormal="100" zoomScaleSheetLayoutView="100" workbookViewId="0">
      <selection activeCell="I15" sqref="I15"/>
    </sheetView>
  </sheetViews>
  <sheetFormatPr baseColWidth="10" defaultColWidth="12.7109375" defaultRowHeight="11.25" customHeight="1" x14ac:dyDescent="0.2"/>
  <cols>
    <col min="1" max="2" width="1.7109375" style="1" customWidth="1"/>
    <col min="3" max="3" width="8.140625" style="1" customWidth="1"/>
    <col min="4" max="5" width="3.7109375" style="1" customWidth="1"/>
    <col min="6" max="6" width="8.7109375" style="2" customWidth="1"/>
    <col min="7" max="7" width="5.7109375" style="8" customWidth="1"/>
    <col min="8" max="8" width="3.7109375" style="8" customWidth="1"/>
    <col min="9" max="10" width="8.7109375" style="1" customWidth="1"/>
    <col min="11" max="22" width="7.140625" style="1" customWidth="1"/>
    <col min="23" max="26" width="9.42578125" style="1" customWidth="1"/>
    <col min="27" max="16384" width="12.7109375" style="1"/>
  </cols>
  <sheetData>
    <row r="1" spans="1:22" customFormat="1" ht="12.75" x14ac:dyDescent="0.2"/>
    <row r="2" spans="1:22" customFormat="1" ht="12.75" x14ac:dyDescent="0.2"/>
    <row r="3" spans="1:22" customFormat="1" ht="12.75" x14ac:dyDescent="0.2"/>
    <row r="4" spans="1:22" customFormat="1" ht="12.75" x14ac:dyDescent="0.2"/>
    <row r="5" spans="1:22" ht="8.1" customHeight="1" x14ac:dyDescent="0.2">
      <c r="G5" s="3"/>
      <c r="H5" s="4"/>
      <c r="I5" s="5"/>
      <c r="J5" s="6"/>
      <c r="K5" s="5"/>
      <c r="L5" s="6"/>
      <c r="M5" s="6"/>
      <c r="N5" s="5"/>
      <c r="O5" s="39"/>
      <c r="P5" s="5"/>
      <c r="Q5" s="5"/>
      <c r="R5" s="5"/>
      <c r="S5" s="5"/>
    </row>
    <row r="6" spans="1:22" ht="11.25" customHeight="1" x14ac:dyDescent="0.2">
      <c r="A6" s="515" t="s">
        <v>218</v>
      </c>
      <c r="E6" s="5"/>
      <c r="G6" s="3"/>
      <c r="H6" s="4"/>
      <c r="I6" s="5"/>
      <c r="J6" s="6"/>
      <c r="K6" s="5"/>
      <c r="L6" s="6"/>
      <c r="M6" s="6"/>
      <c r="N6" s="5"/>
      <c r="O6" s="39"/>
      <c r="P6" s="5"/>
      <c r="Q6" s="5"/>
      <c r="R6" s="5"/>
      <c r="S6" s="5"/>
    </row>
    <row r="7" spans="1:22" ht="3" customHeight="1" x14ac:dyDescent="0.2">
      <c r="G7" s="3"/>
      <c r="H7" s="4"/>
      <c r="I7" s="5"/>
      <c r="J7" s="6"/>
      <c r="K7" s="5"/>
      <c r="L7" s="6"/>
      <c r="M7" s="6"/>
      <c r="N7" s="5"/>
      <c r="O7" s="39"/>
      <c r="P7" s="5"/>
      <c r="Q7" s="5"/>
      <c r="R7" s="5"/>
      <c r="S7" s="5"/>
    </row>
    <row r="8" spans="1:22" ht="3" customHeight="1" x14ac:dyDescent="0.2">
      <c r="G8" s="3"/>
      <c r="H8" s="4"/>
      <c r="I8" s="5"/>
      <c r="J8" s="6"/>
      <c r="K8" s="5"/>
      <c r="L8" s="6"/>
      <c r="M8" s="6"/>
      <c r="N8" s="5"/>
      <c r="O8" s="39"/>
      <c r="P8" s="5"/>
      <c r="Q8" s="5"/>
      <c r="R8" s="5"/>
      <c r="S8" s="5"/>
    </row>
    <row r="9" spans="1:22" ht="11.25" customHeight="1" x14ac:dyDescent="0.2">
      <c r="G9" s="3"/>
      <c r="H9" s="4"/>
      <c r="I9" s="5"/>
      <c r="J9" s="6"/>
      <c r="K9" s="5"/>
      <c r="L9" s="6"/>
      <c r="M9" s="6"/>
      <c r="N9" s="5"/>
      <c r="O9" s="39"/>
      <c r="P9" s="5"/>
      <c r="Q9" s="5"/>
      <c r="R9" s="5"/>
      <c r="S9" s="5"/>
    </row>
    <row r="10" spans="1:22" ht="12.75" customHeight="1" x14ac:dyDescent="0.25">
      <c r="A10" s="605">
        <f>'kernobstsaft 20 (NUR LA)'!A9:E9</f>
        <v>0</v>
      </c>
      <c r="B10" s="606"/>
      <c r="C10" s="606"/>
      <c r="D10" s="606"/>
      <c r="E10" s="606"/>
      <c r="F10" s="606"/>
      <c r="G10" s="607"/>
      <c r="H10" s="4"/>
      <c r="I10" s="7" t="s">
        <v>229</v>
      </c>
      <c r="J10" s="6"/>
      <c r="K10" s="5"/>
      <c r="L10" s="6"/>
      <c r="M10" s="6"/>
      <c r="N10" s="5"/>
      <c r="O10" s="39"/>
      <c r="P10" s="5"/>
      <c r="Q10" s="5"/>
      <c r="R10" s="5"/>
      <c r="S10" s="5"/>
    </row>
    <row r="11" spans="1:22" ht="11.25" customHeight="1" x14ac:dyDescent="0.2">
      <c r="A11" s="608">
        <f>'kernobstsaft 20 (NUR LA)'!A10:E10</f>
        <v>0</v>
      </c>
      <c r="B11" s="609"/>
      <c r="C11" s="609"/>
      <c r="D11" s="609"/>
      <c r="E11" s="609"/>
      <c r="F11" s="609"/>
      <c r="G11" s="610"/>
      <c r="H11" s="4"/>
      <c r="J11" s="6"/>
      <c r="K11" s="5"/>
      <c r="L11" s="6"/>
      <c r="M11" s="6"/>
      <c r="N11" s="5"/>
      <c r="O11" s="39"/>
      <c r="P11" s="5"/>
      <c r="Q11" s="5"/>
      <c r="R11" s="5"/>
      <c r="S11" s="5"/>
    </row>
    <row r="12" spans="1:22" ht="11.25" customHeight="1" x14ac:dyDescent="0.2">
      <c r="A12" s="608">
        <f>'kernobstsaft 20 (NUR LA)'!A11:E11</f>
        <v>0</v>
      </c>
      <c r="B12" s="609"/>
      <c r="C12" s="609"/>
      <c r="D12" s="609"/>
      <c r="E12" s="609"/>
      <c r="F12" s="609"/>
      <c r="G12" s="610"/>
      <c r="I12" s="9" t="s">
        <v>165</v>
      </c>
    </row>
    <row r="13" spans="1:22" ht="11.25" customHeight="1" x14ac:dyDescent="0.2">
      <c r="A13" s="608">
        <f>'kernobstsaft 20 (NUR LA)'!A12:E12</f>
        <v>0</v>
      </c>
      <c r="B13" s="609"/>
      <c r="C13" s="609"/>
      <c r="D13" s="609"/>
      <c r="E13" s="609"/>
      <c r="F13" s="609"/>
      <c r="G13" s="610"/>
      <c r="I13" s="526" t="s">
        <v>234</v>
      </c>
    </row>
    <row r="14" spans="1:22" ht="11.25" customHeight="1" x14ac:dyDescent="0.2">
      <c r="A14" s="608">
        <f>'kernobstsaft 20 (NUR LA)'!A13:E13</f>
        <v>0</v>
      </c>
      <c r="B14" s="609"/>
      <c r="C14" s="609"/>
      <c r="D14" s="609"/>
      <c r="E14" s="609"/>
      <c r="F14" s="609"/>
      <c r="G14" s="610"/>
      <c r="I14" s="10"/>
    </row>
    <row r="15" spans="1:22" ht="11.25" customHeight="1" x14ac:dyDescent="0.2">
      <c r="A15" s="565" t="s">
        <v>106</v>
      </c>
      <c r="B15" s="566"/>
      <c r="C15" s="566"/>
      <c r="D15" s="566"/>
      <c r="E15" s="566"/>
      <c r="F15" s="566"/>
      <c r="G15" s="567"/>
      <c r="I15" s="542">
        <v>2024</v>
      </c>
      <c r="J15" s="10"/>
      <c r="V15" s="295" t="s">
        <v>212</v>
      </c>
    </row>
    <row r="16" spans="1:22" ht="3" customHeight="1" x14ac:dyDescent="0.2">
      <c r="C16" s="30"/>
    </row>
    <row r="17" spans="1:30" ht="11.25" customHeight="1" x14ac:dyDescent="0.2">
      <c r="A17" s="126" t="s">
        <v>159</v>
      </c>
      <c r="B17" s="127"/>
      <c r="C17" s="128"/>
      <c r="D17" s="129"/>
      <c r="E17" s="129"/>
      <c r="F17" s="130"/>
      <c r="G17" s="131"/>
      <c r="H17" s="612" t="s">
        <v>162</v>
      </c>
      <c r="I17" s="133" t="s">
        <v>21</v>
      </c>
      <c r="J17" s="134" t="s">
        <v>41</v>
      </c>
      <c r="K17" s="134"/>
      <c r="L17" s="134"/>
      <c r="M17" s="134"/>
      <c r="N17" s="134"/>
      <c r="O17" s="135"/>
      <c r="P17" s="136" t="s">
        <v>42</v>
      </c>
      <c r="Q17" s="137"/>
      <c r="R17" s="137"/>
      <c r="S17" s="137"/>
      <c r="T17" s="137"/>
      <c r="U17" s="137"/>
      <c r="V17" s="138"/>
    </row>
    <row r="18" spans="1:30" ht="11.25" customHeight="1" x14ac:dyDescent="0.2">
      <c r="A18" s="40" t="s">
        <v>160</v>
      </c>
      <c r="B18" s="32"/>
      <c r="C18" s="32"/>
      <c r="D18" s="186"/>
      <c r="E18" s="186"/>
      <c r="F18" s="140"/>
      <c r="G18" s="141"/>
      <c r="H18" s="613"/>
      <c r="I18" s="142"/>
      <c r="J18" s="143" t="s">
        <v>43</v>
      </c>
      <c r="K18" s="144"/>
      <c r="L18" s="145"/>
      <c r="M18" s="146" t="s">
        <v>44</v>
      </c>
      <c r="N18" s="146" t="s">
        <v>45</v>
      </c>
      <c r="O18" s="147" t="s">
        <v>46</v>
      </c>
      <c r="P18" s="148" t="s">
        <v>47</v>
      </c>
      <c r="Q18" s="149"/>
      <c r="R18" s="149"/>
      <c r="S18" s="150"/>
      <c r="T18" s="44" t="s">
        <v>46</v>
      </c>
      <c r="U18" s="43" t="s">
        <v>48</v>
      </c>
      <c r="V18" s="44" t="s">
        <v>49</v>
      </c>
    </row>
    <row r="19" spans="1:30" ht="11.25" customHeight="1" x14ac:dyDescent="0.2">
      <c r="A19" s="40" t="s">
        <v>163</v>
      </c>
      <c r="B19" s="139"/>
      <c r="C19" s="32"/>
      <c r="D19" s="11"/>
      <c r="E19" s="11"/>
      <c r="F19" s="140"/>
      <c r="G19" s="141"/>
      <c r="H19" s="613"/>
      <c r="I19" s="142"/>
      <c r="J19" s="146" t="s">
        <v>50</v>
      </c>
      <c r="K19" s="143" t="s">
        <v>51</v>
      </c>
      <c r="L19" s="145"/>
      <c r="M19" s="142"/>
      <c r="N19" s="142" t="s">
        <v>52</v>
      </c>
      <c r="O19" s="147" t="s">
        <v>53</v>
      </c>
      <c r="P19" s="151" t="s">
        <v>54</v>
      </c>
      <c r="Q19" s="152" t="s">
        <v>55</v>
      </c>
      <c r="R19" s="149"/>
      <c r="S19" s="150"/>
      <c r="T19" s="44" t="s">
        <v>53</v>
      </c>
      <c r="U19" s="153" t="s">
        <v>56</v>
      </c>
      <c r="V19" s="44" t="s">
        <v>57</v>
      </c>
    </row>
    <row r="20" spans="1:30" ht="11.25" customHeight="1" x14ac:dyDescent="0.2">
      <c r="A20" s="40" t="s">
        <v>161</v>
      </c>
      <c r="B20" s="11"/>
      <c r="C20" s="11"/>
      <c r="D20" s="11"/>
      <c r="E20" s="11"/>
      <c r="F20" s="12"/>
      <c r="G20" s="141"/>
      <c r="H20" s="613"/>
      <c r="I20" s="154"/>
      <c r="J20" s="154"/>
      <c r="K20" s="155" t="s">
        <v>58</v>
      </c>
      <c r="L20" s="156" t="s">
        <v>59</v>
      </c>
      <c r="M20" s="154" t="s">
        <v>60</v>
      </c>
      <c r="N20" s="154" t="s">
        <v>60</v>
      </c>
      <c r="O20" s="156" t="s">
        <v>60</v>
      </c>
      <c r="P20" s="157" t="s">
        <v>61</v>
      </c>
      <c r="Q20" s="158" t="s">
        <v>62</v>
      </c>
      <c r="R20" s="158" t="s">
        <v>63</v>
      </c>
      <c r="S20" s="159" t="s">
        <v>64</v>
      </c>
      <c r="T20" s="154" t="s">
        <v>60</v>
      </c>
      <c r="U20" s="160" t="s">
        <v>65</v>
      </c>
      <c r="V20" s="161" t="s">
        <v>66</v>
      </c>
    </row>
    <row r="21" spans="1:30" ht="11.25" customHeight="1" x14ac:dyDescent="0.2">
      <c r="A21" s="162"/>
      <c r="B21" s="163"/>
      <c r="C21" s="163"/>
      <c r="D21" s="163"/>
      <c r="E21" s="163"/>
      <c r="F21" s="164"/>
      <c r="G21" s="165"/>
      <c r="H21" s="614"/>
      <c r="I21" s="167" t="s">
        <v>67</v>
      </c>
      <c r="J21" s="167"/>
      <c r="K21" s="167"/>
      <c r="L21" s="167"/>
      <c r="M21" s="167"/>
      <c r="N21" s="167"/>
      <c r="O21" s="168"/>
      <c r="P21" s="168"/>
      <c r="Q21" s="159"/>
      <c r="R21" s="159"/>
      <c r="S21" s="159"/>
      <c r="T21" s="149"/>
      <c r="U21" s="159"/>
      <c r="V21" s="161"/>
    </row>
    <row r="22" spans="1:30" ht="11.25" customHeight="1" x14ac:dyDescent="0.2">
      <c r="A22" s="105"/>
      <c r="B22" s="11"/>
      <c r="C22" s="11"/>
      <c r="D22" s="11"/>
      <c r="E22" s="11"/>
      <c r="F22" s="12"/>
      <c r="G22" s="101"/>
      <c r="H22" s="101"/>
      <c r="I22" s="101">
        <v>1</v>
      </c>
      <c r="J22" s="101">
        <v>2</v>
      </c>
      <c r="K22" s="101">
        <v>3</v>
      </c>
      <c r="L22" s="101">
        <v>4</v>
      </c>
      <c r="M22" s="101">
        <v>5</v>
      </c>
      <c r="N22" s="101">
        <v>6</v>
      </c>
      <c r="O22" s="101">
        <v>7</v>
      </c>
      <c r="P22" s="101">
        <v>8</v>
      </c>
      <c r="Q22" s="101">
        <v>8</v>
      </c>
      <c r="R22" s="42">
        <v>10</v>
      </c>
      <c r="S22" s="42">
        <v>11</v>
      </c>
      <c r="T22" s="42">
        <v>12</v>
      </c>
      <c r="U22" s="42">
        <v>13</v>
      </c>
      <c r="V22" s="42">
        <v>14</v>
      </c>
    </row>
    <row r="23" spans="1:30" ht="3" customHeight="1" x14ac:dyDescent="0.2">
      <c r="A23" s="121"/>
      <c r="B23" s="11"/>
      <c r="C23" s="11"/>
      <c r="D23" s="11"/>
      <c r="E23" s="11"/>
      <c r="F23" s="12"/>
      <c r="G23" s="13"/>
      <c r="H23" s="14"/>
      <c r="I23" s="108"/>
      <c r="J23" s="108"/>
      <c r="K23" s="108"/>
      <c r="L23" s="108"/>
      <c r="M23" s="108"/>
      <c r="N23" s="108"/>
      <c r="O23" s="49"/>
      <c r="P23" s="169"/>
      <c r="Q23" s="50"/>
      <c r="R23" s="50"/>
      <c r="S23" s="50"/>
      <c r="T23" s="50"/>
      <c r="U23" s="51"/>
      <c r="V23" s="50"/>
    </row>
    <row r="24" spans="1:30" ht="11.25" customHeight="1" x14ac:dyDescent="0.2">
      <c r="A24" s="602"/>
      <c r="B24" s="603"/>
      <c r="C24" s="603"/>
      <c r="D24" s="603"/>
      <c r="E24" s="603"/>
      <c r="F24" s="603"/>
      <c r="G24" s="604"/>
      <c r="H24" s="296"/>
      <c r="I24" s="201">
        <f t="shared" ref="I24:I49" si="0">SUM(J24:V24)</f>
        <v>0</v>
      </c>
      <c r="J24" s="192"/>
      <c r="K24" s="298"/>
      <c r="L24" s="298"/>
      <c r="M24" s="298"/>
      <c r="N24" s="298"/>
      <c r="O24" s="298"/>
      <c r="P24" s="298"/>
      <c r="Q24" s="298"/>
      <c r="R24" s="298"/>
      <c r="S24" s="298"/>
      <c r="T24" s="298"/>
      <c r="U24" s="192"/>
      <c r="V24" s="192"/>
    </row>
    <row r="25" spans="1:30" ht="11.25" customHeight="1" x14ac:dyDescent="0.2">
      <c r="A25" s="602"/>
      <c r="B25" s="603"/>
      <c r="C25" s="603"/>
      <c r="D25" s="603"/>
      <c r="E25" s="603"/>
      <c r="F25" s="603"/>
      <c r="G25" s="604"/>
      <c r="H25" s="114"/>
      <c r="I25" s="201">
        <f t="shared" si="0"/>
        <v>0</v>
      </c>
      <c r="J25" s="183"/>
      <c r="K25" s="287"/>
      <c r="L25" s="287"/>
      <c r="M25" s="287"/>
      <c r="N25" s="287"/>
      <c r="O25" s="287"/>
      <c r="P25" s="299"/>
      <c r="Q25" s="300"/>
      <c r="R25" s="300"/>
      <c r="S25" s="300"/>
      <c r="T25" s="300"/>
      <c r="U25" s="192"/>
      <c r="V25" s="290"/>
    </row>
    <row r="26" spans="1:30" ht="11.25" customHeight="1" x14ac:dyDescent="0.2">
      <c r="A26" s="602"/>
      <c r="B26" s="603"/>
      <c r="C26" s="603"/>
      <c r="D26" s="603"/>
      <c r="E26" s="603"/>
      <c r="F26" s="603"/>
      <c r="G26" s="604"/>
      <c r="H26" s="114"/>
      <c r="I26" s="201">
        <f t="shared" si="0"/>
        <v>0</v>
      </c>
      <c r="J26" s="183"/>
      <c r="K26" s="287"/>
      <c r="L26" s="287"/>
      <c r="M26" s="287"/>
      <c r="N26" s="287"/>
      <c r="O26" s="287"/>
      <c r="P26" s="287"/>
      <c r="Q26" s="287"/>
      <c r="R26" s="287"/>
      <c r="S26" s="287"/>
      <c r="T26" s="287"/>
      <c r="U26" s="183"/>
      <c r="V26" s="183"/>
    </row>
    <row r="27" spans="1:30" ht="11.25" customHeight="1" x14ac:dyDescent="0.2">
      <c r="A27" s="602"/>
      <c r="B27" s="603"/>
      <c r="C27" s="603"/>
      <c r="D27" s="603"/>
      <c r="E27" s="603"/>
      <c r="F27" s="603"/>
      <c r="G27" s="604"/>
      <c r="H27" s="114"/>
      <c r="I27" s="201">
        <f t="shared" si="0"/>
        <v>0</v>
      </c>
      <c r="J27" s="183"/>
      <c r="K27" s="287"/>
      <c r="L27" s="287"/>
      <c r="M27" s="287"/>
      <c r="N27" s="287"/>
      <c r="O27" s="287"/>
      <c r="P27" s="299"/>
      <c r="Q27" s="300"/>
      <c r="R27" s="300"/>
      <c r="S27" s="300"/>
      <c r="T27" s="300"/>
      <c r="U27" s="192"/>
      <c r="V27" s="290"/>
    </row>
    <row r="28" spans="1:30" ht="11.25" customHeight="1" x14ac:dyDescent="0.2">
      <c r="A28" s="602"/>
      <c r="B28" s="603"/>
      <c r="C28" s="603"/>
      <c r="D28" s="603"/>
      <c r="E28" s="603"/>
      <c r="F28" s="603"/>
      <c r="G28" s="604"/>
      <c r="H28" s="114"/>
      <c r="I28" s="201">
        <f t="shared" si="0"/>
        <v>0</v>
      </c>
      <c r="J28" s="183"/>
      <c r="K28" s="287"/>
      <c r="L28" s="287"/>
      <c r="M28" s="287"/>
      <c r="N28" s="287"/>
      <c r="O28" s="287"/>
      <c r="P28" s="299"/>
      <c r="Q28" s="300"/>
      <c r="R28" s="300"/>
      <c r="S28" s="300"/>
      <c r="T28" s="300"/>
      <c r="U28" s="192"/>
      <c r="V28" s="290"/>
    </row>
    <row r="29" spans="1:30" ht="11.25" customHeight="1" x14ac:dyDescent="0.2">
      <c r="A29" s="602"/>
      <c r="B29" s="603"/>
      <c r="C29" s="603"/>
      <c r="D29" s="603"/>
      <c r="E29" s="603"/>
      <c r="F29" s="603"/>
      <c r="G29" s="604"/>
      <c r="H29" s="114"/>
      <c r="I29" s="201">
        <f t="shared" si="0"/>
        <v>0</v>
      </c>
      <c r="J29" s="183"/>
      <c r="K29" s="287"/>
      <c r="L29" s="287"/>
      <c r="M29" s="287"/>
      <c r="N29" s="287"/>
      <c r="O29" s="287"/>
      <c r="P29" s="287"/>
      <c r="Q29" s="287"/>
      <c r="R29" s="287"/>
      <c r="S29" s="287"/>
      <c r="T29" s="287"/>
      <c r="U29" s="183"/>
      <c r="V29" s="183"/>
    </row>
    <row r="30" spans="1:30" ht="11.25" customHeight="1" x14ac:dyDescent="0.2">
      <c r="A30" s="602"/>
      <c r="B30" s="603"/>
      <c r="C30" s="603"/>
      <c r="D30" s="603"/>
      <c r="E30" s="603"/>
      <c r="F30" s="603"/>
      <c r="G30" s="604"/>
      <c r="H30" s="114"/>
      <c r="I30" s="201">
        <f t="shared" si="0"/>
        <v>0</v>
      </c>
      <c r="J30" s="183"/>
      <c r="K30" s="287"/>
      <c r="L30" s="287"/>
      <c r="M30" s="287"/>
      <c r="N30" s="287"/>
      <c r="O30" s="287"/>
      <c r="P30" s="287"/>
      <c r="Q30" s="287"/>
      <c r="R30" s="287"/>
      <c r="S30" s="287"/>
      <c r="T30" s="287"/>
      <c r="U30" s="183"/>
      <c r="V30" s="183"/>
    </row>
    <row r="31" spans="1:30" ht="11.25" customHeight="1" x14ac:dyDescent="0.2">
      <c r="A31" s="602"/>
      <c r="B31" s="603"/>
      <c r="C31" s="603"/>
      <c r="D31" s="603"/>
      <c r="E31" s="603"/>
      <c r="F31" s="603"/>
      <c r="G31" s="604"/>
      <c r="H31" s="114"/>
      <c r="I31" s="201">
        <f t="shared" si="0"/>
        <v>0</v>
      </c>
      <c r="J31" s="183"/>
      <c r="K31" s="287"/>
      <c r="L31" s="287"/>
      <c r="M31" s="287"/>
      <c r="N31" s="287"/>
      <c r="O31" s="287"/>
      <c r="P31" s="287"/>
      <c r="Q31" s="287"/>
      <c r="R31" s="287"/>
      <c r="S31" s="287"/>
      <c r="T31" s="287"/>
      <c r="U31" s="291"/>
      <c r="V31" s="292"/>
    </row>
    <row r="32" spans="1:30" ht="11.25" customHeight="1" x14ac:dyDescent="0.2">
      <c r="A32" s="602"/>
      <c r="B32" s="603"/>
      <c r="C32" s="603"/>
      <c r="D32" s="603"/>
      <c r="E32" s="603"/>
      <c r="F32" s="603"/>
      <c r="G32" s="604"/>
      <c r="H32" s="114"/>
      <c r="I32" s="201">
        <f t="shared" si="0"/>
        <v>0</v>
      </c>
      <c r="J32" s="183"/>
      <c r="K32" s="287"/>
      <c r="L32" s="287"/>
      <c r="M32" s="287"/>
      <c r="N32" s="287"/>
      <c r="O32" s="287"/>
      <c r="P32" s="287"/>
      <c r="Q32" s="287"/>
      <c r="R32" s="287"/>
      <c r="S32" s="287"/>
      <c r="T32" s="287"/>
      <c r="U32" s="291"/>
      <c r="V32" s="292"/>
      <c r="W32" s="199"/>
      <c r="X32" s="11"/>
      <c r="Y32" s="11"/>
      <c r="Z32" s="11"/>
      <c r="AA32" s="11"/>
      <c r="AB32" s="11"/>
      <c r="AC32" s="11"/>
      <c r="AD32" s="11"/>
    </row>
    <row r="33" spans="1:22" ht="11.25" customHeight="1" x14ac:dyDescent="0.2">
      <c r="A33" s="602"/>
      <c r="B33" s="603"/>
      <c r="C33" s="603"/>
      <c r="D33" s="603"/>
      <c r="E33" s="603"/>
      <c r="F33" s="603"/>
      <c r="G33" s="604"/>
      <c r="H33" s="114"/>
      <c r="I33" s="201">
        <f t="shared" si="0"/>
        <v>0</v>
      </c>
      <c r="J33" s="183"/>
      <c r="K33" s="287"/>
      <c r="L33" s="287"/>
      <c r="M33" s="287"/>
      <c r="N33" s="287"/>
      <c r="O33" s="287"/>
      <c r="P33" s="287"/>
      <c r="Q33" s="287"/>
      <c r="R33" s="287"/>
      <c r="S33" s="287"/>
      <c r="T33" s="287"/>
      <c r="U33" s="291"/>
      <c r="V33" s="292"/>
    </row>
    <row r="34" spans="1:22" ht="11.25" customHeight="1" x14ac:dyDescent="0.2">
      <c r="A34" s="602"/>
      <c r="B34" s="603"/>
      <c r="C34" s="603"/>
      <c r="D34" s="603"/>
      <c r="E34" s="603"/>
      <c r="F34" s="603"/>
      <c r="G34" s="604"/>
      <c r="H34" s="114"/>
      <c r="I34" s="201">
        <f t="shared" si="0"/>
        <v>0</v>
      </c>
      <c r="J34" s="183"/>
      <c r="K34" s="287"/>
      <c r="L34" s="287"/>
      <c r="M34" s="287"/>
      <c r="N34" s="287"/>
      <c r="O34" s="287"/>
      <c r="P34" s="287"/>
      <c r="Q34" s="287"/>
      <c r="R34" s="287"/>
      <c r="S34" s="287"/>
      <c r="T34" s="287"/>
      <c r="U34" s="291"/>
      <c r="V34" s="292"/>
    </row>
    <row r="35" spans="1:22" ht="11.25" customHeight="1" x14ac:dyDescent="0.2">
      <c r="A35" s="602"/>
      <c r="B35" s="603"/>
      <c r="C35" s="603"/>
      <c r="D35" s="603"/>
      <c r="E35" s="603"/>
      <c r="F35" s="603"/>
      <c r="G35" s="604"/>
      <c r="H35" s="297"/>
      <c r="I35" s="201">
        <f t="shared" si="0"/>
        <v>0</v>
      </c>
      <c r="J35" s="183"/>
      <c r="K35" s="287"/>
      <c r="L35" s="287"/>
      <c r="M35" s="287"/>
      <c r="N35" s="287"/>
      <c r="O35" s="287"/>
      <c r="P35" s="287"/>
      <c r="Q35" s="287"/>
      <c r="R35" s="287"/>
      <c r="S35" s="287"/>
      <c r="T35" s="287"/>
      <c r="U35" s="183"/>
      <c r="V35" s="183"/>
    </row>
    <row r="36" spans="1:22" ht="11.25" customHeight="1" x14ac:dyDescent="0.2">
      <c r="A36" s="602"/>
      <c r="B36" s="603"/>
      <c r="C36" s="603"/>
      <c r="D36" s="603"/>
      <c r="E36" s="603"/>
      <c r="F36" s="603"/>
      <c r="G36" s="604"/>
      <c r="H36" s="114"/>
      <c r="I36" s="201">
        <f t="shared" si="0"/>
        <v>0</v>
      </c>
      <c r="J36" s="183"/>
      <c r="K36" s="287"/>
      <c r="L36" s="287"/>
      <c r="M36" s="287"/>
      <c r="N36" s="287"/>
      <c r="O36" s="287"/>
      <c r="P36" s="287"/>
      <c r="Q36" s="287"/>
      <c r="R36" s="287"/>
      <c r="S36" s="287"/>
      <c r="T36" s="287"/>
      <c r="U36" s="183"/>
      <c r="V36" s="183"/>
    </row>
    <row r="37" spans="1:22" ht="11.25" customHeight="1" x14ac:dyDescent="0.2">
      <c r="A37" s="602"/>
      <c r="B37" s="603"/>
      <c r="C37" s="603"/>
      <c r="D37" s="603"/>
      <c r="E37" s="603"/>
      <c r="F37" s="603"/>
      <c r="G37" s="604"/>
      <c r="H37" s="297"/>
      <c r="I37" s="201">
        <f t="shared" si="0"/>
        <v>0</v>
      </c>
      <c r="J37" s="183"/>
      <c r="K37" s="287"/>
      <c r="L37" s="287"/>
      <c r="M37" s="287"/>
      <c r="N37" s="287"/>
      <c r="O37" s="287"/>
      <c r="P37" s="287"/>
      <c r="Q37" s="287"/>
      <c r="R37" s="287"/>
      <c r="S37" s="287"/>
      <c r="T37" s="287"/>
      <c r="U37" s="183"/>
      <c r="V37" s="183"/>
    </row>
    <row r="38" spans="1:22" ht="11.25" customHeight="1" x14ac:dyDescent="0.2">
      <c r="A38" s="602"/>
      <c r="B38" s="603"/>
      <c r="C38" s="603"/>
      <c r="D38" s="603"/>
      <c r="E38" s="603"/>
      <c r="F38" s="603"/>
      <c r="G38" s="604"/>
      <c r="H38" s="297"/>
      <c r="I38" s="201">
        <f t="shared" si="0"/>
        <v>0</v>
      </c>
      <c r="J38" s="183"/>
      <c r="K38" s="287"/>
      <c r="L38" s="287"/>
      <c r="M38" s="287"/>
      <c r="N38" s="287"/>
      <c r="O38" s="287"/>
      <c r="P38" s="287"/>
      <c r="Q38" s="287"/>
      <c r="R38" s="287"/>
      <c r="S38" s="287"/>
      <c r="T38" s="287"/>
      <c r="U38" s="183"/>
      <c r="V38" s="183"/>
    </row>
    <row r="39" spans="1:22" ht="11.25" customHeight="1" x14ac:dyDescent="0.2">
      <c r="A39" s="602"/>
      <c r="B39" s="603"/>
      <c r="C39" s="603"/>
      <c r="D39" s="603"/>
      <c r="E39" s="603"/>
      <c r="F39" s="603"/>
      <c r="G39" s="604"/>
      <c r="H39" s="297"/>
      <c r="I39" s="201">
        <f t="shared" si="0"/>
        <v>0</v>
      </c>
      <c r="J39" s="183"/>
      <c r="K39" s="287"/>
      <c r="L39" s="287"/>
      <c r="M39" s="287"/>
      <c r="N39" s="287"/>
      <c r="O39" s="287"/>
      <c r="P39" s="287"/>
      <c r="Q39" s="287"/>
      <c r="R39" s="287"/>
      <c r="S39" s="287"/>
      <c r="T39" s="287"/>
      <c r="U39" s="183"/>
      <c r="V39" s="183"/>
    </row>
    <row r="40" spans="1:22" ht="11.25" customHeight="1" x14ac:dyDescent="0.2">
      <c r="A40" s="602"/>
      <c r="B40" s="603"/>
      <c r="C40" s="603"/>
      <c r="D40" s="603"/>
      <c r="E40" s="603"/>
      <c r="F40" s="603"/>
      <c r="G40" s="604"/>
      <c r="H40" s="297"/>
      <c r="I40" s="201">
        <f t="shared" si="0"/>
        <v>0</v>
      </c>
      <c r="J40" s="183"/>
      <c r="K40" s="287"/>
      <c r="L40" s="287"/>
      <c r="M40" s="287"/>
      <c r="N40" s="287"/>
      <c r="O40" s="287"/>
      <c r="P40" s="287"/>
      <c r="Q40" s="287"/>
      <c r="R40" s="287"/>
      <c r="S40" s="287"/>
      <c r="T40" s="287"/>
      <c r="U40" s="183"/>
      <c r="V40" s="183"/>
    </row>
    <row r="41" spans="1:22" ht="11.25" customHeight="1" x14ac:dyDescent="0.2">
      <c r="A41" s="602"/>
      <c r="B41" s="603"/>
      <c r="C41" s="603"/>
      <c r="D41" s="603"/>
      <c r="E41" s="603"/>
      <c r="F41" s="603"/>
      <c r="G41" s="604"/>
      <c r="H41" s="297"/>
      <c r="I41" s="201">
        <f t="shared" si="0"/>
        <v>0</v>
      </c>
      <c r="J41" s="183"/>
      <c r="K41" s="287"/>
      <c r="L41" s="287"/>
      <c r="M41" s="287"/>
      <c r="N41" s="287"/>
      <c r="O41" s="287"/>
      <c r="P41" s="287"/>
      <c r="Q41" s="287"/>
      <c r="R41" s="287"/>
      <c r="S41" s="287"/>
      <c r="T41" s="287"/>
      <c r="U41" s="183"/>
      <c r="V41" s="183"/>
    </row>
    <row r="42" spans="1:22" ht="11.25" customHeight="1" x14ac:dyDescent="0.2">
      <c r="A42" s="602"/>
      <c r="B42" s="603"/>
      <c r="C42" s="603"/>
      <c r="D42" s="603"/>
      <c r="E42" s="603"/>
      <c r="F42" s="603"/>
      <c r="G42" s="604"/>
      <c r="H42" s="297"/>
      <c r="I42" s="201">
        <f t="shared" si="0"/>
        <v>0</v>
      </c>
      <c r="J42" s="183"/>
      <c r="K42" s="287"/>
      <c r="L42" s="287"/>
      <c r="M42" s="287"/>
      <c r="N42" s="287"/>
      <c r="O42" s="287"/>
      <c r="P42" s="287"/>
      <c r="Q42" s="287"/>
      <c r="R42" s="287"/>
      <c r="S42" s="287"/>
      <c r="T42" s="287"/>
      <c r="U42" s="291"/>
      <c r="V42" s="292"/>
    </row>
    <row r="43" spans="1:22" ht="11.25" customHeight="1" x14ac:dyDescent="0.2">
      <c r="A43" s="602"/>
      <c r="B43" s="603"/>
      <c r="C43" s="603"/>
      <c r="D43" s="603"/>
      <c r="E43" s="603"/>
      <c r="F43" s="603"/>
      <c r="G43" s="604"/>
      <c r="H43" s="297"/>
      <c r="I43" s="201">
        <f t="shared" si="0"/>
        <v>0</v>
      </c>
      <c r="J43" s="183"/>
      <c r="K43" s="287"/>
      <c r="L43" s="287"/>
      <c r="M43" s="287"/>
      <c r="N43" s="287"/>
      <c r="O43" s="287"/>
      <c r="P43" s="287"/>
      <c r="Q43" s="287"/>
      <c r="R43" s="287"/>
      <c r="S43" s="287"/>
      <c r="T43" s="287"/>
      <c r="U43" s="291"/>
      <c r="V43" s="292"/>
    </row>
    <row r="44" spans="1:22" ht="11.25" customHeight="1" x14ac:dyDescent="0.2">
      <c r="A44" s="602"/>
      <c r="B44" s="603"/>
      <c r="C44" s="603"/>
      <c r="D44" s="603"/>
      <c r="E44" s="603"/>
      <c r="F44" s="603"/>
      <c r="G44" s="604"/>
      <c r="H44" s="297"/>
      <c r="I44" s="201">
        <f t="shared" si="0"/>
        <v>0</v>
      </c>
      <c r="J44" s="183"/>
      <c r="K44" s="287"/>
      <c r="L44" s="287"/>
      <c r="M44" s="287"/>
      <c r="N44" s="287"/>
      <c r="O44" s="287"/>
      <c r="P44" s="287"/>
      <c r="Q44" s="287"/>
      <c r="R44" s="287"/>
      <c r="S44" s="287"/>
      <c r="T44" s="287"/>
      <c r="U44" s="291"/>
      <c r="V44" s="292"/>
    </row>
    <row r="45" spans="1:22" ht="11.25" customHeight="1" x14ac:dyDescent="0.2">
      <c r="A45" s="602"/>
      <c r="B45" s="603"/>
      <c r="C45" s="603"/>
      <c r="D45" s="603"/>
      <c r="E45" s="603"/>
      <c r="F45" s="603"/>
      <c r="G45" s="604"/>
      <c r="H45" s="297"/>
      <c r="I45" s="201">
        <f t="shared" si="0"/>
        <v>0</v>
      </c>
      <c r="J45" s="183"/>
      <c r="K45" s="287"/>
      <c r="L45" s="287"/>
      <c r="M45" s="287"/>
      <c r="N45" s="287"/>
      <c r="O45" s="287"/>
      <c r="P45" s="287"/>
      <c r="Q45" s="287"/>
      <c r="R45" s="287"/>
      <c r="S45" s="287"/>
      <c r="T45" s="287"/>
      <c r="U45" s="291"/>
      <c r="V45" s="292"/>
    </row>
    <row r="46" spans="1:22" ht="11.25" customHeight="1" x14ac:dyDescent="0.2">
      <c r="A46" s="602"/>
      <c r="B46" s="603"/>
      <c r="C46" s="603"/>
      <c r="D46" s="603"/>
      <c r="E46" s="603"/>
      <c r="F46" s="603"/>
      <c r="G46" s="604"/>
      <c r="H46" s="114"/>
      <c r="I46" s="201">
        <f t="shared" si="0"/>
        <v>0</v>
      </c>
      <c r="J46" s="183"/>
      <c r="K46" s="287"/>
      <c r="L46" s="287"/>
      <c r="M46" s="287"/>
      <c r="N46" s="287"/>
      <c r="O46" s="287"/>
      <c r="P46" s="287"/>
      <c r="Q46" s="287"/>
      <c r="R46" s="287"/>
      <c r="S46" s="287"/>
      <c r="T46" s="287"/>
      <c r="U46" s="291"/>
      <c r="V46" s="292"/>
    </row>
    <row r="47" spans="1:22" ht="11.25" customHeight="1" x14ac:dyDescent="0.2">
      <c r="A47" s="602"/>
      <c r="B47" s="603"/>
      <c r="C47" s="603"/>
      <c r="D47" s="603"/>
      <c r="E47" s="603"/>
      <c r="F47" s="603"/>
      <c r="G47" s="604"/>
      <c r="H47" s="114"/>
      <c r="I47" s="201">
        <f t="shared" si="0"/>
        <v>0</v>
      </c>
      <c r="J47" s="183"/>
      <c r="K47" s="287"/>
      <c r="L47" s="287"/>
      <c r="M47" s="287"/>
      <c r="N47" s="287"/>
      <c r="O47" s="287"/>
      <c r="P47" s="287"/>
      <c r="Q47" s="287"/>
      <c r="R47" s="287"/>
      <c r="S47" s="287"/>
      <c r="T47" s="287"/>
      <c r="U47" s="291"/>
      <c r="V47" s="292"/>
    </row>
    <row r="48" spans="1:22" ht="11.25" customHeight="1" x14ac:dyDescent="0.2">
      <c r="A48" s="602"/>
      <c r="B48" s="603"/>
      <c r="C48" s="603"/>
      <c r="D48" s="603"/>
      <c r="E48" s="603"/>
      <c r="F48" s="603"/>
      <c r="G48" s="604"/>
      <c r="H48" s="114"/>
      <c r="I48" s="201">
        <f t="shared" si="0"/>
        <v>0</v>
      </c>
      <c r="J48" s="183"/>
      <c r="K48" s="287"/>
      <c r="L48" s="287"/>
      <c r="M48" s="287"/>
      <c r="N48" s="287"/>
      <c r="O48" s="287"/>
      <c r="P48" s="287"/>
      <c r="Q48" s="287"/>
      <c r="R48" s="287"/>
      <c r="S48" s="287"/>
      <c r="T48" s="287"/>
      <c r="U48" s="291"/>
      <c r="V48" s="292"/>
    </row>
    <row r="49" spans="1:22" ht="11.25" customHeight="1" x14ac:dyDescent="0.2">
      <c r="A49" s="602"/>
      <c r="B49" s="603"/>
      <c r="C49" s="603"/>
      <c r="D49" s="603"/>
      <c r="E49" s="603"/>
      <c r="F49" s="603"/>
      <c r="G49" s="604"/>
      <c r="H49" s="114"/>
      <c r="I49" s="201">
        <f t="shared" si="0"/>
        <v>0</v>
      </c>
      <c r="J49" s="183"/>
      <c r="K49" s="287"/>
      <c r="L49" s="287"/>
      <c r="M49" s="287"/>
      <c r="N49" s="287"/>
      <c r="O49" s="287"/>
      <c r="P49" s="287"/>
      <c r="Q49" s="287"/>
      <c r="R49" s="287"/>
      <c r="S49" s="287"/>
      <c r="T49" s="287"/>
      <c r="U49" s="291"/>
      <c r="V49" s="292"/>
    </row>
    <row r="50" spans="1:22" ht="3" customHeight="1" x14ac:dyDescent="0.2">
      <c r="A50" s="553"/>
      <c r="B50" s="554"/>
      <c r="C50" s="554"/>
      <c r="D50" s="554"/>
      <c r="E50" s="554"/>
      <c r="F50" s="554"/>
      <c r="G50" s="555"/>
      <c r="H50" s="111"/>
      <c r="I50" s="282"/>
      <c r="J50" s="58"/>
      <c r="K50" s="58"/>
      <c r="L50" s="58"/>
      <c r="M50" s="58"/>
      <c r="N50" s="58"/>
      <c r="O50" s="58"/>
      <c r="P50" s="23"/>
      <c r="Q50" s="284"/>
      <c r="R50" s="284"/>
      <c r="S50" s="284"/>
      <c r="T50" s="284"/>
      <c r="U50" s="285"/>
      <c r="V50" s="284"/>
    </row>
    <row r="51" spans="1:22" ht="3" customHeight="1" x14ac:dyDescent="0.2">
      <c r="A51" s="553"/>
      <c r="B51" s="554"/>
      <c r="C51" s="554"/>
      <c r="D51" s="554"/>
      <c r="E51" s="554"/>
      <c r="F51" s="554"/>
      <c r="G51" s="555"/>
      <c r="H51" s="111"/>
      <c r="I51" s="53"/>
      <c r="J51" s="47"/>
      <c r="K51" s="47"/>
      <c r="L51" s="47"/>
      <c r="M51" s="47"/>
      <c r="N51" s="47"/>
      <c r="O51" s="47"/>
      <c r="P51" s="22"/>
      <c r="Q51" s="25"/>
      <c r="R51" s="25"/>
      <c r="S51" s="25"/>
      <c r="T51" s="25"/>
      <c r="U51" s="283"/>
      <c r="V51" s="25"/>
    </row>
    <row r="52" spans="1:22" ht="11.25" customHeight="1" x14ac:dyDescent="0.2">
      <c r="A52" s="553" t="s">
        <v>155</v>
      </c>
      <c r="B52" s="554"/>
      <c r="C52" s="554"/>
      <c r="D52" s="554"/>
      <c r="E52" s="554"/>
      <c r="F52" s="554"/>
      <c r="G52" s="555"/>
      <c r="H52" s="111"/>
      <c r="I52" s="431">
        <f>SUM(J52:V52)</f>
        <v>0</v>
      </c>
      <c r="J52" s="431">
        <f>SUM(J24:J49)</f>
        <v>0</v>
      </c>
      <c r="K52" s="431"/>
      <c r="L52" s="431"/>
      <c r="M52" s="431"/>
      <c r="N52" s="431"/>
      <c r="O52" s="431"/>
      <c r="P52" s="431"/>
      <c r="Q52" s="431"/>
      <c r="R52" s="431"/>
      <c r="S52" s="431"/>
      <c r="T52" s="431"/>
      <c r="U52" s="431">
        <f>SUM(U24:U49)</f>
        <v>0</v>
      </c>
      <c r="V52" s="431">
        <f>SUM(V24:V49)</f>
        <v>0</v>
      </c>
    </row>
    <row r="53" spans="1:22" ht="3" customHeight="1" x14ac:dyDescent="0.2">
      <c r="A53" s="580"/>
      <c r="B53" s="581"/>
      <c r="C53" s="581"/>
      <c r="D53" s="581"/>
      <c r="E53" s="581"/>
      <c r="F53" s="581"/>
      <c r="G53" s="582"/>
      <c r="H53" s="277"/>
      <c r="I53" s="278"/>
      <c r="J53" s="288"/>
      <c r="K53" s="279"/>
      <c r="L53" s="280"/>
      <c r="M53" s="279"/>
      <c r="N53" s="280"/>
      <c r="O53" s="279"/>
      <c r="P53" s="280"/>
      <c r="Q53" s="281"/>
      <c r="R53" s="52"/>
      <c r="S53" s="281"/>
      <c r="T53" s="52"/>
      <c r="U53" s="289"/>
      <c r="V53" s="288"/>
    </row>
    <row r="54" spans="1:22" ht="11.25" customHeight="1" x14ac:dyDescent="0.2">
      <c r="A54" s="293"/>
      <c r="B54" s="293"/>
      <c r="C54" s="293"/>
      <c r="D54" s="263"/>
      <c r="E54" s="263"/>
      <c r="F54" s="294"/>
      <c r="G54" s="34"/>
      <c r="I54" s="36"/>
      <c r="J54" s="61"/>
      <c r="K54" s="36"/>
      <c r="L54" s="61"/>
      <c r="M54" s="36"/>
      <c r="N54" s="36"/>
      <c r="O54" s="36"/>
      <c r="P54" s="36"/>
    </row>
    <row r="55" spans="1:22" ht="11.25" customHeight="1" x14ac:dyDescent="0.2">
      <c r="A55" s="272"/>
      <c r="B55" s="272"/>
      <c r="C55" s="272"/>
      <c r="D55" s="272"/>
      <c r="E55" s="272"/>
      <c r="F55" s="445"/>
      <c r="G55" s="34"/>
      <c r="H55" s="444"/>
      <c r="I55" s="269"/>
      <c r="J55" s="269"/>
      <c r="K55" s="269"/>
      <c r="L55" s="269"/>
      <c r="M55" s="269"/>
      <c r="N55" s="269"/>
      <c r="O55" s="269"/>
      <c r="P55" s="269"/>
    </row>
    <row r="56" spans="1:22" ht="11.25" customHeight="1" x14ac:dyDescent="0.2">
      <c r="A56" s="274"/>
      <c r="B56" s="274"/>
      <c r="C56" s="274"/>
      <c r="D56" s="272"/>
      <c r="E56" s="272"/>
      <c r="F56" s="445"/>
      <c r="G56" s="34"/>
      <c r="H56" s="444"/>
      <c r="I56" s="265"/>
      <c r="J56" s="265"/>
      <c r="K56" s="265"/>
      <c r="L56" s="265"/>
      <c r="M56" s="265"/>
      <c r="N56" s="265"/>
      <c r="O56" s="265"/>
      <c r="P56" s="61"/>
    </row>
  </sheetData>
  <mergeCells count="37">
    <mergeCell ref="A53:G53"/>
    <mergeCell ref="A47:G47"/>
    <mergeCell ref="A48:G48"/>
    <mergeCell ref="A49:G49"/>
    <mergeCell ref="A50:G50"/>
    <mergeCell ref="A51:G51"/>
    <mergeCell ref="A52:G52"/>
    <mergeCell ref="A46:G46"/>
    <mergeCell ref="A35:G35"/>
    <mergeCell ref="A36:G36"/>
    <mergeCell ref="A37:G37"/>
    <mergeCell ref="A38:G38"/>
    <mergeCell ref="A39:G39"/>
    <mergeCell ref="A40:G40"/>
    <mergeCell ref="A41:G41"/>
    <mergeCell ref="A42:G42"/>
    <mergeCell ref="A43:G43"/>
    <mergeCell ref="A44:G44"/>
    <mergeCell ref="A45:G45"/>
    <mergeCell ref="A34:G34"/>
    <mergeCell ref="H17:H21"/>
    <mergeCell ref="A24:G24"/>
    <mergeCell ref="A25:G25"/>
    <mergeCell ref="A26:G26"/>
    <mergeCell ref="A27:G27"/>
    <mergeCell ref="A28:G28"/>
    <mergeCell ref="A29:G29"/>
    <mergeCell ref="A30:G30"/>
    <mergeCell ref="A31:G31"/>
    <mergeCell ref="A32:G32"/>
    <mergeCell ref="A33:G33"/>
    <mergeCell ref="A15:G15"/>
    <mergeCell ref="A10:G10"/>
    <mergeCell ref="A11:G11"/>
    <mergeCell ref="A12:G12"/>
    <mergeCell ref="A13:G13"/>
    <mergeCell ref="A14:G14"/>
  </mergeCells>
  <pageMargins left="0.47244094488188981" right="0.47244094488188981" top="0.23622047244094491" bottom="0.47244094488188981" header="0" footer="0.31496062992125984"/>
  <pageSetup paperSize="9" scale="99" orientation="landscape" r:id="rId1"/>
  <headerFooter alignWithMargins="0">
    <oddFooter>&amp;C&amp;7Form.  22.3 &amp;R&amp;7&amp;P von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autoupdate="false">
  <f:record ref="">
    <f:field ref="objname" par="" edit="true" text="Kernobstbuchhaltung 2019 (elektronisch)"/>
    <f:field ref="objsubject" par="" edit="true" text=""/>
    <f:field ref="objcreatedby" par="" text="Caloz, Monica, BLW"/>
    <f:field ref="objcreatedat" par="" text="17.12.2019 12:08:16"/>
    <f:field ref="objchangedby" par="" text="Caloz, Monica, BLW"/>
    <f:field ref="objmodifiedat" par="" text="17.12.2019 12:08:44"/>
    <f:field ref="doc_FSCFOLIO_1_1001_FieldDocumentNumber" par="" text=""/>
    <f:field ref="doc_FSCFOLIO_1_1001_FieldSubject" par="" edit="true" text=""/>
    <f:field ref="FSCFOLIO_1_1001_FieldCurrentUser" par="" text="BLW Pierre Schauenberg"/>
    <f:field ref="CCAPRECONFIG_15_1001_Objektname" par="" edit="true" text="Kernobstbuchhaltung 2019 (elektronisch)"/>
    <f:field ref="CHPRECONFIG_1_1001_Objektname" par="" edit="true" text="Kernobstbuchhaltung 2019 (elektronisch)"/>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Courrier B"/>
    <f:field ref="CCAPRECONFIG_15_1001_Fax" par="" text=""/>
  </f:record>
  <f:display par="" text="...">
    <f:field ref="CHPRECONFIG_1_1001_Objektname" text="Classe d'objets"/>
    <f:field ref="objcreatedat" text="Créé le/à"/>
    <f:field ref="objcreatedby" text="Créé par"/>
    <f:field ref="objmodifiedat" text="Dernière modification le/à"/>
    <f:field ref="objchangedby" text="Dernière modification par"/>
    <f:field ref="objname" text="Nom"/>
    <f:field ref="CCAPRECONFIG_15_1001_Objektname" text="Nom d'objet"/>
    <f:field ref="objsubject" text="Sujet (un)"/>
    <f:field ref="FSCFOLIO_1_1001_FieldCurrentUser" text="Utilisateur actuel"/>
  </f:display>
  <f:display par="" text="Publipostage">
    <f:field ref="doc_FSCFOLIO_1_1001_FieldDocumentNumber" text="Numéro de document"/>
    <f:field ref="doc_FSCFOLIO_1_1001_FieldSubject" text="Objet"/>
  </f:display>
  <f:display par="" text="Serialcontext &gt; Destinataires">
    <f:field ref="CHPRECONFIG_1_1001_EMailAdresse" text="Adresse e-mail"/>
    <f:field ref="CCAPRECONFIG_15_1001_Fax" text="Fax"/>
    <f:field ref="CHPRECONFIG_1_1001_Anrede" text="Formule d'appel"/>
    <f:field ref="CHPRECONFIG_1_1001_Ort" text="Localité"/>
    <f:field ref="CHPRECONFIG_1_1001_Nachname" text="Nom"/>
    <f:field ref="CHPRECONFIG_1_1001_Postleitzahl" text="NPA"/>
    <f:field ref="CHPRECONFIG_1_1001_Vorname" text="Prénom"/>
    <f:field ref="CCAPRECONFIG_15_1001_Abschriftsbemerkung" text="Remarque de l'expéditeur"/>
    <f:field ref="CHPRECONFIG_1_1001_Strasse" text="Rue"/>
    <f:field ref="CHPRECONFIG_1_1001_Titel" text="Titre"/>
    <f:field ref="CCAPRECONFIG_15_1001_Versandart" text="Type d'envoi"/>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16</vt:i4>
      </vt:variant>
    </vt:vector>
  </HeadingPairs>
  <TitlesOfParts>
    <vt:vector size="32" baseType="lpstr">
      <vt:lpstr>kernobstsaft 20 (OHNE LA)</vt:lpstr>
      <vt:lpstr>kernobstsaft 20 (NUR LA)</vt:lpstr>
      <vt:lpstr>kernobstsaft 21 (OHNE LA)</vt:lpstr>
      <vt:lpstr>kernobstsaft 22.1as_os(OHNE LA)</vt:lpstr>
      <vt:lpstr>kernobstsaft 22.1as_os(NUR LA)</vt:lpstr>
      <vt:lpstr>kernobstsaft 22.2 bs (OHNE LA)</vt:lpstr>
      <vt:lpstr>kernobstsaft 22.2 bs (NUR LA)</vt:lpstr>
      <vt:lpstr>kernobstsaft 22.3 süm (OHNE LA)</vt:lpstr>
      <vt:lpstr>kernobstsaft 22.3 süm (NUR LA)</vt:lpstr>
      <vt:lpstr>kernobstsaft 23 (OHNE LA)</vt:lpstr>
      <vt:lpstr>kernobstsaft 23 (NUR LA)</vt:lpstr>
      <vt:lpstr>konzentrat 30 (OHNE LA)</vt:lpstr>
      <vt:lpstr>konzentrat 30 (NUR LA)</vt:lpstr>
      <vt:lpstr>kernobst 10 (OHNE LA)</vt:lpstr>
      <vt:lpstr>kernobst 10 (NUR LA)</vt:lpstr>
      <vt:lpstr>bestaetigung</vt:lpstr>
      <vt:lpstr>bestaetigung!Druckbereich</vt:lpstr>
      <vt:lpstr>'kernobst 10 (NUR LA)'!Druckbereich</vt:lpstr>
      <vt:lpstr>'kernobst 10 (OHNE LA)'!Druckbereich</vt:lpstr>
      <vt:lpstr>'kernobstsaft 20 (NUR LA)'!Druckbereich</vt:lpstr>
      <vt:lpstr>'kernobstsaft 20 (OHNE LA)'!Druckbereich</vt:lpstr>
      <vt:lpstr>'kernobstsaft 21 (OHNE LA)'!Druckbereich</vt:lpstr>
      <vt:lpstr>'kernobstsaft 22.1as_os(NUR LA)'!Druckbereich</vt:lpstr>
      <vt:lpstr>'kernobstsaft 22.1as_os(OHNE LA)'!Druckbereich</vt:lpstr>
      <vt:lpstr>'kernobstsaft 22.2 bs (NUR LA)'!Druckbereich</vt:lpstr>
      <vt:lpstr>'kernobstsaft 22.2 bs (OHNE LA)'!Druckbereich</vt:lpstr>
      <vt:lpstr>'kernobstsaft 22.3 süm (NUR LA)'!Druckbereich</vt:lpstr>
      <vt:lpstr>'kernobstsaft 22.3 süm (OHNE LA)'!Druckbereich</vt:lpstr>
      <vt:lpstr>'kernobstsaft 23 (NUR LA)'!Druckbereich</vt:lpstr>
      <vt:lpstr>'kernobstsaft 23 (OHNE LA)'!Druckbereich</vt:lpstr>
      <vt:lpstr>'konzentrat 30 (NUR LA)'!Druckbereich</vt:lpstr>
      <vt:lpstr>'konzentrat 30 (OHNE LA)'!Druckbereich</vt:lpstr>
    </vt:vector>
  </TitlesOfParts>
  <Company>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blw-sah</dc:creator>
  <cp:lastModifiedBy>Caloz Monica BLW</cp:lastModifiedBy>
  <cp:lastPrinted>2023-12-05T12:21:24Z</cp:lastPrinted>
  <dcterms:created xsi:type="dcterms:W3CDTF">2003-03-13T08:42:23Z</dcterms:created>
  <dcterms:modified xsi:type="dcterms:W3CDTF">2024-11-26T15:36:05Z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SYSTEM@1.1:Container">
    <vt:lpwstr>COO.2101.101.6.1401248</vt:lpwstr>
  </property>
  <property fmtid="{D5CDD505-2E9C-101B-9397-08002B2CF9AE}" pid="3" name="FSC#COOELAK@1.1001:Subject">
    <vt:lpwstr/>
  </property>
  <property fmtid="{D5CDD505-2E9C-101B-9397-08002B2CF9AE}" pid="4" name="FSC#COOELAK@1.1001:FileReference">
    <vt:lpwstr>332.21/2004/01439</vt:lpwstr>
  </property>
  <property fmtid="{D5CDD505-2E9C-101B-9397-08002B2CF9AE}" pid="5" name="FSC#COOELAK@1.1001:FileRefYear">
    <vt:lpwstr>2004</vt:lpwstr>
  </property>
  <property fmtid="{D5CDD505-2E9C-101B-9397-08002B2CF9AE}" pid="6" name="FSC#COOELAK@1.1001:FileRefOrdinal">
    <vt:lpwstr>1439</vt:lpwstr>
  </property>
  <property fmtid="{D5CDD505-2E9C-101B-9397-08002B2CF9AE}" pid="7" name="FSC#COOELAK@1.1001:FileRefOU">
    <vt:lpwstr>BLW</vt:lpwstr>
  </property>
  <property fmtid="{D5CDD505-2E9C-101B-9397-08002B2CF9AE}" pid="8" name="FSC#COOELAK@1.1001:Organization">
    <vt:lpwstr/>
  </property>
  <property fmtid="{D5CDD505-2E9C-101B-9397-08002B2CF9AE}" pid="9" name="FSC#COOELAK@1.1001:Owner">
    <vt:lpwstr>Boehlen Doris, BLW</vt:lpwstr>
  </property>
  <property fmtid="{D5CDD505-2E9C-101B-9397-08002B2CF9AE}" pid="10" name="FSC#COOELAK@1.1001:OwnerExtension">
    <vt:lpwstr>+41 58 463 02 05</vt:lpwstr>
  </property>
  <property fmtid="{D5CDD505-2E9C-101B-9397-08002B2CF9AE}" pid="11" name="FSC#COOELAK@1.1001:OwnerFaxExtension">
    <vt:lpwstr>+41 58 462 26 34</vt:lpwstr>
  </property>
  <property fmtid="{D5CDD505-2E9C-101B-9397-08002B2CF9AE}" pid="12" name="FSC#COOELAK@1.1001:DispatchedBy">
    <vt:lpwstr/>
  </property>
  <property fmtid="{D5CDD505-2E9C-101B-9397-08002B2CF9AE}" pid="13" name="FSC#COOELAK@1.1001:DispatchedAt">
    <vt:lpwstr/>
  </property>
  <property fmtid="{D5CDD505-2E9C-101B-9397-08002B2CF9AE}" pid="14" name="FSC#COOELAK@1.1001:ApprovedBy">
    <vt:lpwstr>Schauenberg Pierre, BLW</vt:lpwstr>
  </property>
  <property fmtid="{D5CDD505-2E9C-101B-9397-08002B2CF9AE}" pid="15" name="FSC#COOELAK@1.1001:ApprovedAt">
    <vt:lpwstr>09.12.2015</vt:lpwstr>
  </property>
  <property fmtid="{D5CDD505-2E9C-101B-9397-08002B2CF9AE}" pid="16" name="FSC#COOELAK@1.1001:Department">
    <vt:lpwstr>Produits végétaux (FBPP / BLW)</vt:lpwstr>
  </property>
  <property fmtid="{D5CDD505-2E9C-101B-9397-08002B2CF9AE}" pid="17" name="FSC#COOELAK@1.1001:CreatedAt">
    <vt:lpwstr>04.12.2015</vt:lpwstr>
  </property>
  <property fmtid="{D5CDD505-2E9C-101B-9397-08002B2CF9AE}" pid="18" name="FSC#COOELAK@1.1001:OU">
    <vt:lpwstr>x-Spezialkulturen und Weinwirtschaft (BLW)</vt:lpwstr>
  </property>
  <property fmtid="{D5CDD505-2E9C-101B-9397-08002B2CF9AE}" pid="19" name="FSC#COOELAK@1.1001:Priority">
    <vt:lpwstr> ()</vt:lpwstr>
  </property>
  <property fmtid="{D5CDD505-2E9C-101B-9397-08002B2CF9AE}" pid="20" name="FSC#COOELAK@1.1001:ObjBarCode">
    <vt:lpwstr>*COO.2101.101.6.1401248*</vt:lpwstr>
  </property>
  <property fmtid="{D5CDD505-2E9C-101B-9397-08002B2CF9AE}" pid="21" name="FSC#COOELAK@1.1001:RefBarCode">
    <vt:lpwstr>*COO.2101.101.4.535874*</vt:lpwstr>
  </property>
  <property fmtid="{D5CDD505-2E9C-101B-9397-08002B2CF9AE}" pid="22" name="FSC#COOELAK@1.1001:FileRefBarCode">
    <vt:lpwstr>*332.21/2004/01439*</vt:lpwstr>
  </property>
  <property fmtid="{D5CDD505-2E9C-101B-9397-08002B2CF9AE}" pid="23" name="FSC#COOELAK@1.1001:ExternalRef">
    <vt:lpwstr/>
  </property>
  <property fmtid="{D5CDD505-2E9C-101B-9397-08002B2CF9AE}" pid="24" name="FSC#COOELAK@1.1001:IncomingNumber">
    <vt:lpwstr/>
  </property>
  <property fmtid="{D5CDD505-2E9C-101B-9397-08002B2CF9AE}" pid="25" name="FSC#COOELAK@1.1001:IncomingSubject">
    <vt:lpwstr/>
  </property>
  <property fmtid="{D5CDD505-2E9C-101B-9397-08002B2CF9AE}" pid="26" name="FSC#COOELAK@1.1001:ProcessResponsible">
    <vt:lpwstr/>
  </property>
  <property fmtid="{D5CDD505-2E9C-101B-9397-08002B2CF9AE}" pid="27" name="FSC#COOELAK@1.1001:ProcessResponsiblePhone">
    <vt:lpwstr/>
  </property>
  <property fmtid="{D5CDD505-2E9C-101B-9397-08002B2CF9AE}" pid="28" name="FSC#COOELAK@1.1001:ProcessResponsibleMail">
    <vt:lpwstr/>
  </property>
  <property fmtid="{D5CDD505-2E9C-101B-9397-08002B2CF9AE}" pid="29" name="FSC#COOELAK@1.1001:ProcessResponsibleFax">
    <vt:lpwstr/>
  </property>
  <property fmtid="{D5CDD505-2E9C-101B-9397-08002B2CF9AE}" pid="30" name="FSC#COOELAK@1.1001:ApproverFirstName">
    <vt:lpwstr>Pierre</vt:lpwstr>
  </property>
  <property fmtid="{D5CDD505-2E9C-101B-9397-08002B2CF9AE}" pid="31" name="FSC#COOELAK@1.1001:ApproverSurName">
    <vt:lpwstr>Schauenberg</vt:lpwstr>
  </property>
  <property fmtid="{D5CDD505-2E9C-101B-9397-08002B2CF9AE}" pid="32" name="FSC#COOELAK@1.1001:ApproverTitle">
    <vt:lpwstr>BLW</vt:lpwstr>
  </property>
  <property fmtid="{D5CDD505-2E9C-101B-9397-08002B2CF9AE}" pid="33" name="FSC#COOELAK@1.1001:ExternalDate">
    <vt:lpwstr/>
  </property>
  <property fmtid="{D5CDD505-2E9C-101B-9397-08002B2CF9AE}" pid="34" name="FSC#COOELAK@1.1001:SettlementApprovedAt">
    <vt:lpwstr/>
  </property>
  <property fmtid="{D5CDD505-2E9C-101B-9397-08002B2CF9AE}" pid="35" name="FSC#COOELAK@1.1001:BaseNumber">
    <vt:lpwstr>332.21</vt:lpwstr>
  </property>
  <property fmtid="{D5CDD505-2E9C-101B-9397-08002B2CF9AE}" pid="36" name="FSC#ELAKGOV@1.1001:PersonalSubjGender">
    <vt:lpwstr/>
  </property>
  <property fmtid="{D5CDD505-2E9C-101B-9397-08002B2CF9AE}" pid="37" name="FSC#ELAKGOV@1.1001:PersonalSubjFirstName">
    <vt:lpwstr/>
  </property>
  <property fmtid="{D5CDD505-2E9C-101B-9397-08002B2CF9AE}" pid="38" name="FSC#ELAKGOV@1.1001:PersonalSubjSurName">
    <vt:lpwstr/>
  </property>
  <property fmtid="{D5CDD505-2E9C-101B-9397-08002B2CF9AE}" pid="39" name="FSC#ELAKGOV@1.1001:PersonalSubjSalutation">
    <vt:lpwstr/>
  </property>
  <property fmtid="{D5CDD505-2E9C-101B-9397-08002B2CF9AE}" pid="40" name="FSC#ELAKGOV@1.1001:PersonalSubjAddress">
    <vt:lpwstr/>
  </property>
  <property fmtid="{D5CDD505-2E9C-101B-9397-08002B2CF9AE}" pid="41" name="FSC#EVDCFG@15.1400:PositionNumber">
    <vt:lpwstr>332.21</vt:lpwstr>
  </property>
  <property fmtid="{D5CDD505-2E9C-101B-9397-08002B2CF9AE}" pid="42" name="FSC#EVDCFG@15.1400:Dossierref">
    <vt:lpwstr>332.21/2004/01439</vt:lpwstr>
  </property>
  <property fmtid="{D5CDD505-2E9C-101B-9397-08002B2CF9AE}" pid="43" name="FSC#EVDCFG@15.1400:FileRespEmail">
    <vt:lpwstr>doris.boehlen@blw.admin.ch</vt:lpwstr>
  </property>
  <property fmtid="{D5CDD505-2E9C-101B-9397-08002B2CF9AE}" pid="44" name="FSC#EVDCFG@15.1400:FileRespFax">
    <vt:lpwstr>+41 58 462 26 34</vt:lpwstr>
  </property>
  <property fmtid="{D5CDD505-2E9C-101B-9397-08002B2CF9AE}" pid="45" name="FSC#EVDCFG@15.1400:FileRespHome">
    <vt:lpwstr>Bern</vt:lpwstr>
  </property>
  <property fmtid="{D5CDD505-2E9C-101B-9397-08002B2CF9AE}" pid="46" name="FSC#EVDCFG@15.1400:FileResponsible">
    <vt:lpwstr>Doris Boehlen</vt:lpwstr>
  </property>
  <property fmtid="{D5CDD505-2E9C-101B-9397-08002B2CF9AE}" pid="47" name="FSC#EVDCFG@15.1400:FileRespOrg">
    <vt:lpwstr/>
  </property>
  <property fmtid="{D5CDD505-2E9C-101B-9397-08002B2CF9AE}" pid="48" name="FSC#EVDCFG@15.1400:FileRespOrgHome">
    <vt:lpwstr/>
  </property>
  <property fmtid="{D5CDD505-2E9C-101B-9397-08002B2CF9AE}" pid="49" name="FSC#EVDCFG@15.1400:FileRespOrgStreet">
    <vt:lpwstr/>
  </property>
  <property fmtid="{D5CDD505-2E9C-101B-9397-08002B2CF9AE}" pid="50" name="FSC#EVDCFG@15.1400:FileRespOrgZipCode">
    <vt:lpwstr/>
  </property>
  <property fmtid="{D5CDD505-2E9C-101B-9397-08002B2CF9AE}" pid="51" name="FSC#EVDCFG@15.1400:FileRespshortsign">
    <vt:lpwstr>bod</vt:lpwstr>
  </property>
  <property fmtid="{D5CDD505-2E9C-101B-9397-08002B2CF9AE}" pid="52" name="FSC#EVDCFG@15.1400:FileRespStreet">
    <vt:lpwstr>Mattenhofstrasse 5</vt:lpwstr>
  </property>
  <property fmtid="{D5CDD505-2E9C-101B-9397-08002B2CF9AE}" pid="53" name="FSC#EVDCFG@15.1400:FileRespTel">
    <vt:lpwstr>+41 58 463 02 05</vt:lpwstr>
  </property>
  <property fmtid="{D5CDD505-2E9C-101B-9397-08002B2CF9AE}" pid="54" name="FSC#EVDCFG@15.1400:FileRespZipCode">
    <vt:lpwstr>3003</vt:lpwstr>
  </property>
  <property fmtid="{D5CDD505-2E9C-101B-9397-08002B2CF9AE}" pid="55" name="FSC#EVDCFG@15.1400:OutAttachElectr">
    <vt:lpwstr/>
  </property>
  <property fmtid="{D5CDD505-2E9C-101B-9397-08002B2CF9AE}" pid="56" name="FSC#EVDCFG@15.1400:OutAttachPhysic">
    <vt:lpwstr/>
  </property>
  <property fmtid="{D5CDD505-2E9C-101B-9397-08002B2CF9AE}" pid="57" name="FSC#EVDCFG@15.1400:SignAcceptedDraft1">
    <vt:lpwstr/>
  </property>
  <property fmtid="{D5CDD505-2E9C-101B-9397-08002B2CF9AE}" pid="58" name="FSC#EVDCFG@15.1400:SignAcceptedDraft1FR">
    <vt:lpwstr/>
  </property>
  <property fmtid="{D5CDD505-2E9C-101B-9397-08002B2CF9AE}" pid="59" name="FSC#EVDCFG@15.1400:SignAcceptedDraft2">
    <vt:lpwstr/>
  </property>
  <property fmtid="{D5CDD505-2E9C-101B-9397-08002B2CF9AE}" pid="60" name="FSC#EVDCFG@15.1400:SignAcceptedDraft2FR">
    <vt:lpwstr/>
  </property>
  <property fmtid="{D5CDD505-2E9C-101B-9397-08002B2CF9AE}" pid="61" name="FSC#EVDCFG@15.1400:SignApproved1">
    <vt:lpwstr>Pierre Schauenberg - Genehmigung</vt:lpwstr>
  </property>
  <property fmtid="{D5CDD505-2E9C-101B-9397-08002B2CF9AE}" pid="62" name="FSC#EVDCFG@15.1400:SignApproved1FR">
    <vt:lpwstr>Pierre Schauenberg - Approbation</vt:lpwstr>
  </property>
  <property fmtid="{D5CDD505-2E9C-101B-9397-08002B2CF9AE}" pid="63" name="FSC#EVDCFG@15.1400:SignApproved2">
    <vt:lpwstr/>
  </property>
  <property fmtid="{D5CDD505-2E9C-101B-9397-08002B2CF9AE}" pid="64" name="FSC#EVDCFG@15.1400:SignApproved2FR">
    <vt:lpwstr/>
  </property>
  <property fmtid="{D5CDD505-2E9C-101B-9397-08002B2CF9AE}" pid="65" name="FSC#EVDCFG@15.1400:SubDossierBarCode">
    <vt:lpwstr/>
  </property>
  <property fmtid="{D5CDD505-2E9C-101B-9397-08002B2CF9AE}" pid="66" name="FSC#EVDCFG@15.1400:Subject">
    <vt:lpwstr/>
  </property>
  <property fmtid="{D5CDD505-2E9C-101B-9397-08002B2CF9AE}" pid="67" name="FSC#EVDCFG@15.1400:Title">
    <vt:lpwstr>Kernobstbuchhaltung elektronisch_2015_</vt:lpwstr>
  </property>
  <property fmtid="{D5CDD505-2E9C-101B-9397-08002B2CF9AE}" pid="68" name="FSC#EVDCFG@15.1400:UserFunction">
    <vt:lpwstr>Sachbearbeiter/-in FBPP / BLW</vt:lpwstr>
  </property>
  <property fmtid="{D5CDD505-2E9C-101B-9397-08002B2CF9AE}" pid="69" name="FSC#EVDCFG@15.1400:SalutationEnglish">
    <vt:lpwstr>Special Crops and Viticulture Section</vt:lpwstr>
  </property>
  <property fmtid="{D5CDD505-2E9C-101B-9397-08002B2CF9AE}" pid="70" name="FSC#EVDCFG@15.1400:SalutationFrench">
    <vt:lpwstr>Section Cultures spéciales et économie vinicole</vt:lpwstr>
  </property>
  <property fmtid="{D5CDD505-2E9C-101B-9397-08002B2CF9AE}" pid="71" name="FSC#EVDCFG@15.1400:SalutationGerman">
    <vt:lpwstr>Sektion Spezialkulturen und Weinwirtschaft</vt:lpwstr>
  </property>
  <property fmtid="{D5CDD505-2E9C-101B-9397-08002B2CF9AE}" pid="72" name="FSC#EVDCFG@15.1400:SalutationItalian">
    <vt:lpwstr>Sezione Colture speciali e vitivinicoltura</vt:lpwstr>
  </property>
  <property fmtid="{D5CDD505-2E9C-101B-9397-08002B2CF9AE}" pid="73" name="FSC#EVDCFG@15.1400:SalutationEnglishUser">
    <vt:lpwstr/>
  </property>
  <property fmtid="{D5CDD505-2E9C-101B-9397-08002B2CF9AE}" pid="74" name="FSC#EVDCFG@15.1400:SalutationFrenchUser">
    <vt:lpwstr/>
  </property>
  <property fmtid="{D5CDD505-2E9C-101B-9397-08002B2CF9AE}" pid="75" name="FSC#EVDCFG@15.1400:SalutationGermanUser">
    <vt:lpwstr/>
  </property>
  <property fmtid="{D5CDD505-2E9C-101B-9397-08002B2CF9AE}" pid="76" name="FSC#EVDCFG@15.1400:SalutationItalianUser">
    <vt:lpwstr/>
  </property>
  <property fmtid="{D5CDD505-2E9C-101B-9397-08002B2CF9AE}" pid="77" name="FSC#EVDCFG@15.1400:FileRespOrgShortname">
    <vt:lpwstr>BLW</vt:lpwstr>
  </property>
  <property fmtid="{D5CDD505-2E9C-101B-9397-08002B2CF9AE}" pid="78" name="FSC#EVDCFG@15.1400:UserInCharge">
    <vt:lpwstr/>
  </property>
  <property fmtid="{D5CDD505-2E9C-101B-9397-08002B2CF9AE}" pid="79" name="FSC#EVDCFG@15.1400:ActualVersionNumber">
    <vt:lpwstr>1</vt:lpwstr>
  </property>
  <property fmtid="{D5CDD505-2E9C-101B-9397-08002B2CF9AE}" pid="80" name="FSC#EVDCFG@15.1400:ActualVersionCreatedAt">
    <vt:lpwstr>2015-12-04T08:52:30</vt:lpwstr>
  </property>
  <property fmtid="{D5CDD505-2E9C-101B-9397-08002B2CF9AE}" pid="81" name="FSC#EVDCFG@15.1400:ResponsibleBureau_DE">
    <vt:lpwstr/>
  </property>
  <property fmtid="{D5CDD505-2E9C-101B-9397-08002B2CF9AE}" pid="82" name="FSC#EVDCFG@15.1400:ResponsibleBureau_EN">
    <vt:lpwstr/>
  </property>
  <property fmtid="{D5CDD505-2E9C-101B-9397-08002B2CF9AE}" pid="83" name="FSC#EVDCFG@15.1400:ResponsibleBureau_FR">
    <vt:lpwstr/>
  </property>
  <property fmtid="{D5CDD505-2E9C-101B-9397-08002B2CF9AE}" pid="84" name="FSC#EVDCFG@15.1400:ResponsibleBureau_IT">
    <vt:lpwstr/>
  </property>
  <property fmtid="{D5CDD505-2E9C-101B-9397-08002B2CF9AE}" pid="85" name="FSC#EVDCFG@15.1400:UserInChargeUserTitle">
    <vt:lpwstr/>
  </property>
  <property fmtid="{D5CDD505-2E9C-101B-9397-08002B2CF9AE}" pid="86" name="FSC#EVDCFG@15.1400:UserInChargeUserName">
    <vt:lpwstr>Boehlen</vt:lpwstr>
  </property>
  <property fmtid="{D5CDD505-2E9C-101B-9397-08002B2CF9AE}" pid="87" name="FSC#EVDCFG@15.1400:UserInChargeUserFirstname">
    <vt:lpwstr/>
  </property>
  <property fmtid="{D5CDD505-2E9C-101B-9397-08002B2CF9AE}" pid="88" name="FSC#EVDCFG@15.1400:UserInChargeUserEnvSalutationDE">
    <vt:lpwstr/>
  </property>
  <property fmtid="{D5CDD505-2E9C-101B-9397-08002B2CF9AE}" pid="89" name="FSC#EVDCFG@15.1400:UserInChargeUserEnvSalutationEN">
    <vt:lpwstr/>
  </property>
  <property fmtid="{D5CDD505-2E9C-101B-9397-08002B2CF9AE}" pid="90" name="FSC#EVDCFG@15.1400:UserInChargeUserEnvSalutationFR">
    <vt:lpwstr/>
  </property>
  <property fmtid="{D5CDD505-2E9C-101B-9397-08002B2CF9AE}" pid="91" name="FSC#EVDCFG@15.1400:UserInChargeUserEnvSalutationIT">
    <vt:lpwstr/>
  </property>
  <property fmtid="{D5CDD505-2E9C-101B-9397-08002B2CF9AE}" pid="92" name="FSC#EVDCFG@15.1400:FilerespUserPersonTitle">
    <vt:lpwstr>BLW</vt:lpwstr>
  </property>
  <property fmtid="{D5CDD505-2E9C-101B-9397-08002B2CF9AE}" pid="93" name="FSC#EVDCFG@15.1400:Address">
    <vt:lpwstr/>
  </property>
  <property fmtid="{D5CDD505-2E9C-101B-9397-08002B2CF9AE}" pid="94" name="FSC#COOELAK@1.1001:CurrentUserRolePos">
    <vt:lpwstr>Chef</vt:lpwstr>
  </property>
  <property fmtid="{D5CDD505-2E9C-101B-9397-08002B2CF9AE}" pid="95" name="FSC#COOELAK@1.1001:CurrentUserEmail">
    <vt:lpwstr>pierre.schauenberg@blw.admin.ch</vt:lpwstr>
  </property>
  <property fmtid="{D5CDD505-2E9C-101B-9397-08002B2CF9AE}" pid="96" name="FSC#EVDCFG@15.1400:DocumentID">
    <vt:lpwstr/>
  </property>
  <property fmtid="{D5CDD505-2E9C-101B-9397-08002B2CF9AE}" pid="97" name="FSC#EVDCFG@15.1400:DossierBarCode">
    <vt:lpwstr/>
  </property>
  <property fmtid="{D5CDD505-2E9C-101B-9397-08002B2CF9AE}" pid="98" name="FSC#EVDCFG@15.1400:ResponsibleEditorFirstname">
    <vt:lpwstr>Doris</vt:lpwstr>
  </property>
  <property fmtid="{D5CDD505-2E9C-101B-9397-08002B2CF9AE}" pid="99" name="FSC#EVDCFG@15.1400:ResponsibleEditorSurname">
    <vt:lpwstr>Boehlen</vt:lpwstr>
  </property>
  <property fmtid="{D5CDD505-2E9C-101B-9397-08002B2CF9AE}" pid="100" name="FSC#EVDCFG@15.1400:GroupTitle">
    <vt:lpwstr>x-Spezialkulturen und Weinwirtschaft</vt:lpwstr>
  </property>
  <property fmtid="{D5CDD505-2E9C-101B-9397-08002B2CF9AE}" pid="101" name="FSC#ATSTATECFG@1.1001:Office">
    <vt:lpwstr/>
  </property>
  <property fmtid="{D5CDD505-2E9C-101B-9397-08002B2CF9AE}" pid="102" name="FSC#ATSTATECFG@1.1001:Agent">
    <vt:lpwstr>BLW Doris Boehlen</vt:lpwstr>
  </property>
  <property fmtid="{D5CDD505-2E9C-101B-9397-08002B2CF9AE}" pid="103" name="FSC#ATSTATECFG@1.1001:AgentPhone">
    <vt:lpwstr>+41 58 463 02 05</vt:lpwstr>
  </property>
  <property fmtid="{D5CDD505-2E9C-101B-9397-08002B2CF9AE}" pid="104" name="FSC#ATSTATECFG@1.1001:DepartmentFax">
    <vt:lpwstr/>
  </property>
  <property fmtid="{D5CDD505-2E9C-101B-9397-08002B2CF9AE}" pid="105" name="FSC#ATSTATECFG@1.1001:DepartmentEmail">
    <vt:lpwstr/>
  </property>
  <property fmtid="{D5CDD505-2E9C-101B-9397-08002B2CF9AE}" pid="106" name="FSC#ATSTATECFG@1.1001:SubfileDate">
    <vt:lpwstr/>
  </property>
  <property fmtid="{D5CDD505-2E9C-101B-9397-08002B2CF9AE}" pid="107" name="FSC#ATSTATECFG@1.1001:SubfileSubject">
    <vt:lpwstr/>
  </property>
  <property fmtid="{D5CDD505-2E9C-101B-9397-08002B2CF9AE}" pid="108" name="FSC#ATSTATECFG@1.1001:DepartmentZipCode">
    <vt:lpwstr/>
  </property>
  <property fmtid="{D5CDD505-2E9C-101B-9397-08002B2CF9AE}" pid="109" name="FSC#ATSTATECFG@1.1001:DepartmentCountry">
    <vt:lpwstr/>
  </property>
  <property fmtid="{D5CDD505-2E9C-101B-9397-08002B2CF9AE}" pid="110" name="FSC#ATSTATECFG@1.1001:DepartmentCity">
    <vt:lpwstr/>
  </property>
  <property fmtid="{D5CDD505-2E9C-101B-9397-08002B2CF9AE}" pid="111" name="FSC#ATSTATECFG@1.1001:DepartmentStreet">
    <vt:lpwstr/>
  </property>
  <property fmtid="{D5CDD505-2E9C-101B-9397-08002B2CF9AE}" pid="112" name="FSC#ATSTATECFG@1.1001:DepartmentDVR">
    <vt:lpwstr/>
  </property>
  <property fmtid="{D5CDD505-2E9C-101B-9397-08002B2CF9AE}" pid="113" name="FSC#ATSTATECFG@1.1001:DepartmentUID">
    <vt:lpwstr/>
  </property>
  <property fmtid="{D5CDD505-2E9C-101B-9397-08002B2CF9AE}" pid="114" name="FSC#ATSTATECFG@1.1001:SubfileReference">
    <vt:lpwstr>332.21/2004/01439/00041</vt:lpwstr>
  </property>
  <property fmtid="{D5CDD505-2E9C-101B-9397-08002B2CF9AE}" pid="115" name="FSC#ATSTATECFG@1.1001:Clause">
    <vt:lpwstr/>
  </property>
  <property fmtid="{D5CDD505-2E9C-101B-9397-08002B2CF9AE}" pid="116" name="FSC#ATSTATECFG@1.1001:ApprovedSignature">
    <vt:lpwstr>BLW Pierre Schauenberg</vt:lpwstr>
  </property>
  <property fmtid="{D5CDD505-2E9C-101B-9397-08002B2CF9AE}" pid="117" name="FSC#ATSTATECFG@1.1001:BankAccount">
    <vt:lpwstr/>
  </property>
  <property fmtid="{D5CDD505-2E9C-101B-9397-08002B2CF9AE}" pid="118" name="FSC#ATSTATECFG@1.1001:BankAccountOwner">
    <vt:lpwstr/>
  </property>
  <property fmtid="{D5CDD505-2E9C-101B-9397-08002B2CF9AE}" pid="119" name="FSC#ATSTATECFG@1.1001:BankInstitute">
    <vt:lpwstr/>
  </property>
  <property fmtid="{D5CDD505-2E9C-101B-9397-08002B2CF9AE}" pid="120" name="FSC#ATSTATECFG@1.1001:BankAccountID">
    <vt:lpwstr/>
  </property>
  <property fmtid="{D5CDD505-2E9C-101B-9397-08002B2CF9AE}" pid="121" name="FSC#ATSTATECFG@1.1001:BankAccountIBAN">
    <vt:lpwstr/>
  </property>
  <property fmtid="{D5CDD505-2E9C-101B-9397-08002B2CF9AE}" pid="122" name="FSC#ATSTATECFG@1.1001:BankAccountBIC">
    <vt:lpwstr/>
  </property>
  <property fmtid="{D5CDD505-2E9C-101B-9397-08002B2CF9AE}" pid="123" name="FSC#ATSTATECFG@1.1001:BankName">
    <vt:lpwstr/>
  </property>
  <property fmtid="{D5CDD505-2E9C-101B-9397-08002B2CF9AE}" pid="124" name="FSC#CCAPRECONFIG@15.1001:AddrAnrede">
    <vt:lpwstr/>
  </property>
  <property fmtid="{D5CDD505-2E9C-101B-9397-08002B2CF9AE}" pid="125" name="FSC#CCAPRECONFIG@15.1001:AddrTitel">
    <vt:lpwstr/>
  </property>
  <property fmtid="{D5CDD505-2E9C-101B-9397-08002B2CF9AE}" pid="126" name="FSC#CCAPRECONFIG@15.1001:AddrNachgestellter_Titel">
    <vt:lpwstr/>
  </property>
  <property fmtid="{D5CDD505-2E9C-101B-9397-08002B2CF9AE}" pid="127" name="FSC#CCAPRECONFIG@15.1001:AddrVorname">
    <vt:lpwstr/>
  </property>
  <property fmtid="{D5CDD505-2E9C-101B-9397-08002B2CF9AE}" pid="128" name="FSC#CCAPRECONFIG@15.1001:AddrNachname">
    <vt:lpwstr/>
  </property>
  <property fmtid="{D5CDD505-2E9C-101B-9397-08002B2CF9AE}" pid="129" name="FSC#CCAPRECONFIG@15.1001:AddrzH">
    <vt:lpwstr/>
  </property>
  <property fmtid="{D5CDD505-2E9C-101B-9397-08002B2CF9AE}" pid="130" name="FSC#CCAPRECONFIG@15.1001:AddrGeschlecht">
    <vt:lpwstr/>
  </property>
  <property fmtid="{D5CDD505-2E9C-101B-9397-08002B2CF9AE}" pid="131" name="FSC#CCAPRECONFIG@15.1001:AddrStrasse">
    <vt:lpwstr/>
  </property>
  <property fmtid="{D5CDD505-2E9C-101B-9397-08002B2CF9AE}" pid="132" name="FSC#CCAPRECONFIG@15.1001:AddrHausnummer">
    <vt:lpwstr/>
  </property>
  <property fmtid="{D5CDD505-2E9C-101B-9397-08002B2CF9AE}" pid="133" name="FSC#CCAPRECONFIG@15.1001:AddrStiege">
    <vt:lpwstr/>
  </property>
  <property fmtid="{D5CDD505-2E9C-101B-9397-08002B2CF9AE}" pid="134" name="FSC#CCAPRECONFIG@15.1001:AddrTuer">
    <vt:lpwstr/>
  </property>
  <property fmtid="{D5CDD505-2E9C-101B-9397-08002B2CF9AE}" pid="135" name="FSC#CCAPRECONFIG@15.1001:AddrPostfach">
    <vt:lpwstr/>
  </property>
  <property fmtid="{D5CDD505-2E9C-101B-9397-08002B2CF9AE}" pid="136" name="FSC#CCAPRECONFIG@15.1001:AddrPostleitzahl">
    <vt:lpwstr/>
  </property>
  <property fmtid="{D5CDD505-2E9C-101B-9397-08002B2CF9AE}" pid="137" name="FSC#CCAPRECONFIG@15.1001:AddrOrt">
    <vt:lpwstr/>
  </property>
  <property fmtid="{D5CDD505-2E9C-101B-9397-08002B2CF9AE}" pid="138" name="FSC#CCAPRECONFIG@15.1001:AddrLand">
    <vt:lpwstr/>
  </property>
  <property fmtid="{D5CDD505-2E9C-101B-9397-08002B2CF9AE}" pid="139" name="FSC#CCAPRECONFIG@15.1001:AddrEmail">
    <vt:lpwstr/>
  </property>
  <property fmtid="{D5CDD505-2E9C-101B-9397-08002B2CF9AE}" pid="140" name="FSC#CCAPRECONFIG@15.1001:AddrAdresse">
    <vt:lpwstr/>
  </property>
  <property fmtid="{D5CDD505-2E9C-101B-9397-08002B2CF9AE}" pid="141" name="FSC#CCAPRECONFIG@15.1001:AddrFax">
    <vt:lpwstr/>
  </property>
  <property fmtid="{D5CDD505-2E9C-101B-9397-08002B2CF9AE}" pid="142" name="FSC#CCAPRECONFIG@15.1001:AddrOrganisationsname">
    <vt:lpwstr/>
  </property>
  <property fmtid="{D5CDD505-2E9C-101B-9397-08002B2CF9AE}" pid="143" name="FSC#CCAPRECONFIG@15.1001:AddrOrganisationskurzname">
    <vt:lpwstr/>
  </property>
  <property fmtid="{D5CDD505-2E9C-101B-9397-08002B2CF9AE}" pid="144" name="FSC#CCAPRECONFIG@15.1001:AddrAbschriftsbemerkung">
    <vt:lpwstr/>
  </property>
  <property fmtid="{D5CDD505-2E9C-101B-9397-08002B2CF9AE}" pid="145" name="FSC#CCAPRECONFIG@15.1001:AddrName_Zeile_2">
    <vt:lpwstr/>
  </property>
  <property fmtid="{D5CDD505-2E9C-101B-9397-08002B2CF9AE}" pid="146" name="FSC#CCAPRECONFIG@15.1001:AddrName_Zeile_3">
    <vt:lpwstr/>
  </property>
  <property fmtid="{D5CDD505-2E9C-101B-9397-08002B2CF9AE}" pid="147" name="FSC#CCAPRECONFIG@15.1001:AddrPostalischeAdresse">
    <vt:lpwstr/>
  </property>
  <property fmtid="{D5CDD505-2E9C-101B-9397-08002B2CF9AE}" pid="148" name="FSC#FSCFOLIO@1.1001:docpropproject">
    <vt:lpwstr/>
  </property>
  <property fmtid="{D5CDD505-2E9C-101B-9397-08002B2CF9AE}" pid="149" name="FSC$NOPARSEFILE">
    <vt:bool>true</vt:bool>
  </property>
  <property fmtid="{D5CDD505-2E9C-101B-9397-08002B2CF9AE}" pid="150" name="MSIP_Label_245c3252-146d-46f3-8062-82cd8c8d7e7d_Enabled">
    <vt:lpwstr>true</vt:lpwstr>
  </property>
  <property fmtid="{D5CDD505-2E9C-101B-9397-08002B2CF9AE}" pid="151" name="MSIP_Label_245c3252-146d-46f3-8062-82cd8c8d7e7d_SetDate">
    <vt:lpwstr>2024-11-26T15:33:20Z</vt:lpwstr>
  </property>
  <property fmtid="{D5CDD505-2E9C-101B-9397-08002B2CF9AE}" pid="152" name="MSIP_Label_245c3252-146d-46f3-8062-82cd8c8d7e7d_Method">
    <vt:lpwstr>Privileged</vt:lpwstr>
  </property>
  <property fmtid="{D5CDD505-2E9C-101B-9397-08002B2CF9AE}" pid="153" name="MSIP_Label_245c3252-146d-46f3-8062-82cd8c8d7e7d_Name">
    <vt:lpwstr>L1</vt:lpwstr>
  </property>
  <property fmtid="{D5CDD505-2E9C-101B-9397-08002B2CF9AE}" pid="154" name="MSIP_Label_245c3252-146d-46f3-8062-82cd8c8d7e7d_SiteId">
    <vt:lpwstr>6ae27add-8276-4a38-88c1-3a9c1f973767</vt:lpwstr>
  </property>
  <property fmtid="{D5CDD505-2E9C-101B-9397-08002B2CF9AE}" pid="155" name="MSIP_Label_245c3252-146d-46f3-8062-82cd8c8d7e7d_ActionId">
    <vt:lpwstr>1fd79810-3415-4ff7-90c7-10e4b1a24eba</vt:lpwstr>
  </property>
  <property fmtid="{D5CDD505-2E9C-101B-9397-08002B2CF9AE}" pid="156" name="MSIP_Label_245c3252-146d-46f3-8062-82cd8c8d7e7d_ContentBits">
    <vt:lpwstr>0</vt:lpwstr>
  </property>
</Properties>
</file>