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U80713058\AppData\Local\Microsoft\Windows\INetCache\Content.Outlook\J3F993HI\"/>
    </mc:Choice>
  </mc:AlternateContent>
  <xr:revisionPtr revIDLastSave="0" documentId="13_ncr:1_{344CAF72-5F7D-40D6-8836-6ECA35F6D1BC}" xr6:coauthVersionLast="47" xr6:coauthVersionMax="47" xr10:uidLastSave="{00000000-0000-0000-0000-000000000000}"/>
  <bookViews>
    <workbookView xWindow="-110" yWindow="-110" windowWidth="19420" windowHeight="10300" tabRatio="733" xr2:uid="{00000000-000D-0000-FFFF-FFFF00000000}"/>
  </bookViews>
  <sheets>
    <sheet name="Total Honigbiene" sheetId="10" r:id="rId1"/>
    <sheet name="HB verdeckte Ringprüfung " sheetId="14" r:id="rId2"/>
    <sheet name="HB offene Ringprüfung" sheetId="35" r:id="rId3"/>
    <sheet name="SAR Flügel Best. Anaylse morph." sheetId="13" r:id="rId4"/>
    <sheet name="Mellifera DNA Bestimmung" sheetId="12" r:id="rId5"/>
    <sheet name="A SAR Bonachiesse" sheetId="16" r:id="rId6"/>
    <sheet name="A SAR Grande-Enne" sheetId="17" r:id="rId7"/>
    <sheet name="A SAR Hongrin" sheetId="22" r:id="rId8"/>
    <sheet name="A SAR Kiental" sheetId="18" r:id="rId9"/>
    <sheet name="A SAR Moiry" sheetId="19" r:id="rId10"/>
    <sheet name="A SAR Petit Mont" sheetId="24" r:id="rId11"/>
    <sheet name="A SAR Les Toules" sheetId="21" r:id="rId12"/>
    <sheet name="A SAR Vermeilley" sheetId="23" r:id="rId13"/>
    <sheet name="A SCIV Schlappin" sheetId="25" r:id="rId14"/>
    <sheet name="A SCIV Greina" sheetId="26" r:id="rId15"/>
    <sheet name="A SCIV Justistal" sheetId="27" r:id="rId16"/>
    <sheet name="A SCIV Muatothal" sheetId="28" r:id="rId17"/>
    <sheet name="A SCIV S-Charl" sheetId="29" r:id="rId18"/>
    <sheet name="A M1 Krauchthal" sheetId="36" r:id="rId19"/>
    <sheet name="A M2 Schwarzeiflue" sheetId="30" r:id="rId20"/>
    <sheet name="A M3 Säntis" sheetId="31" r:id="rId21"/>
    <sheet name="A M4 Gental" sheetId="32" r:id="rId22"/>
    <sheet name="A M5 Rothbach" sheetId="33" r:id="rId23"/>
    <sheet name="A M6 Schilstal" sheetId="34" r:id="rId24"/>
    <sheet name="Belegstation station A" sheetId="2" r:id="rId25"/>
    <sheet name="Belegstatin station B" sheetId="15" r:id="rId26"/>
    <sheet name="Tabelle1" sheetId="38" r:id="rId27"/>
  </sheets>
  <definedNames>
    <definedName name="_xlnm._FilterDatabase" localSheetId="18" hidden="1">'A M1 Krauchthal'!$B$14:$L$43</definedName>
    <definedName name="_xlnm._FilterDatabase" localSheetId="1" hidden="1">'HB verdeckte Ringprüfung '!$B$8:$Q$125</definedName>
    <definedName name="_xlnm.Print_Titles" localSheetId="18">'A M1 Krauchthal'!$12:$14</definedName>
    <definedName name="_xlnm.Print_Titles" localSheetId="19">'A M2 Schwarzeiflue'!$12:$14</definedName>
    <definedName name="_xlnm.Print_Titles" localSheetId="20">'A M3 Säntis'!$12:$15</definedName>
    <definedName name="_xlnm.Print_Titles" localSheetId="21">'A M4 Gental'!$12:$14</definedName>
    <definedName name="_xlnm.Print_Titles" localSheetId="22">'A M5 Rothbach'!$12:$14</definedName>
    <definedName name="_xlnm.Print_Titles" localSheetId="23">'A M6 Schilstal'!$12:$14</definedName>
    <definedName name="_xlnm.Print_Titles" localSheetId="5">'A SAR Bonachiesse'!$12:$14</definedName>
    <definedName name="_xlnm.Print_Titles" localSheetId="7">'A SAR Hongrin'!$12:$14</definedName>
    <definedName name="_xlnm.Print_Titles" localSheetId="8">'A SAR Kiental'!$12:$14</definedName>
    <definedName name="_xlnm.Print_Titles" localSheetId="11">'A SAR Les Toules'!$12:$14</definedName>
    <definedName name="_xlnm.Print_Titles" localSheetId="9">'A SAR Moiry'!$12:$14</definedName>
    <definedName name="_xlnm.Print_Titles" localSheetId="10">'A SAR Petit Mont'!$12:$14</definedName>
    <definedName name="_xlnm.Print_Titles" localSheetId="12">'A SAR Vermeilley'!$12:$14</definedName>
    <definedName name="_xlnm.Print_Titles" localSheetId="14">'A SCIV Greina'!$12:$14</definedName>
    <definedName name="_xlnm.Print_Titles" localSheetId="15">'A SCIV Justistal'!$12:$14</definedName>
    <definedName name="_xlnm.Print_Titles" localSheetId="16">'A SCIV Muatothal'!$12:$14</definedName>
    <definedName name="_xlnm.Print_Titles" localSheetId="17">'A SCIV S-Charl'!$12:$14</definedName>
    <definedName name="_xlnm.Print_Titles" localSheetId="13">'A SCIV Schlappin'!$12:$14</definedName>
    <definedName name="_xlnm.Print_Titles" localSheetId="25">'Belegstatin station B'!$16:$16</definedName>
    <definedName name="_xlnm.Print_Titles" localSheetId="24">'Belegstation station A'!$14:$14</definedName>
    <definedName name="_xlnm.Print_Titles" localSheetId="1">'HB verdeckte Ringprüfung '!$7:$8</definedName>
    <definedName name="_xlnm.Print_Titles" localSheetId="4">'Mellifera DNA Bestimmung'!$6:$8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34" l="1"/>
  <c r="K15" i="33"/>
  <c r="M15" i="32"/>
  <c r="K15" i="31"/>
  <c r="J11" i="32" l="1"/>
  <c r="J11" i="28" l="1"/>
  <c r="J44" i="26" l="1"/>
  <c r="H44" i="26"/>
  <c r="J11" i="26" s="1"/>
  <c r="K44" i="26" l="1"/>
  <c r="J11" i="25"/>
  <c r="J11" i="23" l="1"/>
  <c r="K15" i="23"/>
  <c r="J11" i="21" l="1"/>
  <c r="J11" i="24" l="1"/>
  <c r="K15" i="24"/>
  <c r="K15" i="19" l="1"/>
  <c r="J11" i="19"/>
  <c r="K15" i="18" l="1"/>
  <c r="J11" i="18"/>
  <c r="K15" i="22" l="1"/>
  <c r="J11" i="22"/>
  <c r="K15" i="17" l="1"/>
  <c r="J11" i="17"/>
  <c r="K15" i="16" l="1"/>
  <c r="J11" i="16"/>
  <c r="K20" i="15" l="1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J70" i="15"/>
  <c r="H70" i="15"/>
  <c r="K68" i="2"/>
  <c r="K67" i="2"/>
  <c r="K66" i="2"/>
  <c r="K65" i="2"/>
  <c r="K64" i="2"/>
  <c r="K63" i="2"/>
  <c r="K62" i="2"/>
  <c r="K61" i="2"/>
  <c r="K60" i="2"/>
  <c r="K59" i="2"/>
  <c r="J69" i="2"/>
  <c r="H69" i="2"/>
  <c r="K58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16" i="2"/>
  <c r="K70" i="15" l="1"/>
  <c r="K69" i="2"/>
  <c r="J11" i="2"/>
  <c r="K17" i="15"/>
  <c r="J13" i="15" l="1"/>
  <c r="K19" i="15"/>
  <c r="K18" i="15"/>
  <c r="K15" i="2" l="1"/>
  <c r="T45" i="10" l="1"/>
  <c r="T47" i="10" s="1"/>
  <c r="T39" i="10"/>
  <c r="T41" i="10" s="1"/>
  <c r="T33" i="10"/>
  <c r="T35" i="10" s="1"/>
  <c r="T27" i="10"/>
  <c r="T29" i="10" s="1"/>
  <c r="T21" i="10"/>
  <c r="V21" i="10" s="1"/>
  <c r="T20" i="10"/>
  <c r="T13" i="10"/>
  <c r="V13" i="10" s="1"/>
  <c r="V15" i="10" s="1"/>
  <c r="P47" i="10"/>
  <c r="R45" i="10"/>
  <c r="R47" i="10" s="1"/>
  <c r="P41" i="10"/>
  <c r="R39" i="10"/>
  <c r="R41" i="10" s="1"/>
  <c r="P35" i="10"/>
  <c r="R33" i="10"/>
  <c r="R35" i="10" s="1"/>
  <c r="P29" i="10"/>
  <c r="R27" i="10"/>
  <c r="R29" i="10" s="1"/>
  <c r="P23" i="10"/>
  <c r="R21" i="10"/>
  <c r="R20" i="10"/>
  <c r="P15" i="10"/>
  <c r="R13" i="10"/>
  <c r="R15" i="10" s="1"/>
  <c r="L47" i="10"/>
  <c r="N45" i="10"/>
  <c r="N47" i="10" s="1"/>
  <c r="L41" i="10"/>
  <c r="N39" i="10"/>
  <c r="N41" i="10" s="1"/>
  <c r="L35" i="10"/>
  <c r="N33" i="10"/>
  <c r="N35" i="10" s="1"/>
  <c r="L29" i="10"/>
  <c r="N27" i="10"/>
  <c r="N29" i="10" s="1"/>
  <c r="L23" i="10"/>
  <c r="N21" i="10"/>
  <c r="N20" i="10"/>
  <c r="N23" i="10" s="1"/>
  <c r="L15" i="10"/>
  <c r="N13" i="10"/>
  <c r="N15" i="10" s="1"/>
  <c r="H47" i="10"/>
  <c r="J45" i="10"/>
  <c r="J47" i="10" s="1"/>
  <c r="H41" i="10"/>
  <c r="J39" i="10"/>
  <c r="J41" i="10" s="1"/>
  <c r="H35" i="10"/>
  <c r="J33" i="10"/>
  <c r="J35" i="10" s="1"/>
  <c r="H29" i="10"/>
  <c r="J27" i="10"/>
  <c r="J29" i="10" s="1"/>
  <c r="H23" i="10"/>
  <c r="J21" i="10"/>
  <c r="J20" i="10"/>
  <c r="H15" i="10"/>
  <c r="J13" i="10"/>
  <c r="J15" i="10" s="1"/>
  <c r="D47" i="10"/>
  <c r="F45" i="10"/>
  <c r="F47" i="10" s="1"/>
  <c r="D41" i="10"/>
  <c r="F39" i="10"/>
  <c r="F41" i="10" s="1"/>
  <c r="D35" i="10"/>
  <c r="F33" i="10"/>
  <c r="F35" i="10" s="1"/>
  <c r="D29" i="10"/>
  <c r="F27" i="10"/>
  <c r="F29" i="10" s="1"/>
  <c r="D23" i="10"/>
  <c r="F21" i="10"/>
  <c r="F20" i="10"/>
  <c r="D15" i="10"/>
  <c r="F13" i="10"/>
  <c r="F15" i="10" s="1"/>
  <c r="F23" i="10" l="1"/>
  <c r="R23" i="10"/>
  <c r="R50" i="10" s="1"/>
  <c r="J23" i="10"/>
  <c r="J50" i="10" s="1"/>
  <c r="V39" i="10"/>
  <c r="V41" i="10" s="1"/>
  <c r="V45" i="10"/>
  <c r="V47" i="10" s="1"/>
  <c r="T23" i="10"/>
  <c r="T15" i="10"/>
  <c r="V20" i="10"/>
  <c r="V23" i="10" s="1"/>
  <c r="N50" i="10"/>
  <c r="F50" i="10"/>
  <c r="V27" i="10"/>
  <c r="V29" i="10" s="1"/>
  <c r="V33" i="10"/>
  <c r="V35" i="10" s="1"/>
  <c r="V50" i="10" l="1"/>
  <c r="V53" i="10" s="1"/>
  <c r="V54" i="10" s="1"/>
</calcChain>
</file>

<file path=xl/sharedStrings.xml><?xml version="1.0" encoding="utf-8"?>
<sst xmlns="http://schemas.openxmlformats.org/spreadsheetml/2006/main" count="1136" uniqueCount="214">
  <si>
    <r>
      <t xml:space="preserve">Eidgenössisches Departement für
Wirtschaft, Bildung und Forschung WBF
 </t>
    </r>
    <r>
      <rPr>
        <b/>
        <sz val="7.5"/>
        <rFont val="Arial"/>
        <family val="2"/>
      </rPr>
      <t xml:space="preserve">
Bundesamt für Landwirtschaft BLW</t>
    </r>
    <r>
      <rPr>
        <sz val="7.5"/>
        <rFont val="Arial"/>
        <family val="2"/>
      </rPr>
      <t xml:space="preserve">
Fachbereich Tierische Produkte und Tierzucht</t>
    </r>
  </si>
  <si>
    <t>Herdebuchführung</t>
  </si>
  <si>
    <t>Anzahl HB-Tiere</t>
  </si>
  <si>
    <t>Ansatz je HB-Tier</t>
  </si>
  <si>
    <t>Total Beitrag</t>
  </si>
  <si>
    <t xml:space="preserve">Total </t>
  </si>
  <si>
    <t>Anzahl</t>
  </si>
  <si>
    <t>Ansatz</t>
  </si>
  <si>
    <t>Belegstation A</t>
  </si>
  <si>
    <t>Total</t>
  </si>
  <si>
    <t>Belegstation B</t>
  </si>
  <si>
    <t>Herdebuchtier (Königin)</t>
  </si>
  <si>
    <t xml:space="preserve">Bestimmung Rassenreinheit </t>
  </si>
  <si>
    <t>Bestimmung Rassenreinheit mit DNA-Analyse</t>
  </si>
  <si>
    <t>Bestimmung Rassenreinheit mit Flügelbestimmung</t>
  </si>
  <si>
    <t>LP im Prüfstand mit verdeckter Ringprüfung und Durchführung ZWS</t>
  </si>
  <si>
    <t>LP im Prüfstand mit offener Ringprüfung und Durchführung ZWS</t>
  </si>
  <si>
    <t>Total Honigbienenzucht</t>
  </si>
  <si>
    <t>PLZ</t>
  </si>
  <si>
    <r>
      <t xml:space="preserve">Eidgenössisches Departement für 
Wirtschaft, Bildung und Forschung WBF
 </t>
    </r>
    <r>
      <rPr>
        <b/>
        <sz val="7.5"/>
        <rFont val="Arial"/>
        <family val="2"/>
      </rPr>
      <t xml:space="preserve">
Bundesamt für Landwirtschaft BLW</t>
    </r>
    <r>
      <rPr>
        <sz val="7.5"/>
        <rFont val="Arial"/>
        <family val="2"/>
      </rPr>
      <t xml:space="preserve">
Fachbereich Tierische Produkte und Tierzucht</t>
    </r>
  </si>
  <si>
    <t>Buckfast</t>
  </si>
  <si>
    <t>Carnica SAR</t>
  </si>
  <si>
    <t>Carnica SCIV</t>
  </si>
  <si>
    <t>Mellifera</t>
  </si>
  <si>
    <t>Rassenbezeichnung</t>
  </si>
  <si>
    <t>Adresse</t>
  </si>
  <si>
    <t>vollständige Prüfung                   ja / nein</t>
  </si>
  <si>
    <t>apisuisse</t>
  </si>
  <si>
    <t xml:space="preserve"> </t>
  </si>
  <si>
    <t>Canadas 2</t>
  </si>
  <si>
    <t>Bramois</t>
  </si>
  <si>
    <t>51-79-13-2013</t>
  </si>
  <si>
    <t>Rassenzuchtorganisation
Organisation d'élevage</t>
  </si>
  <si>
    <t>Herdebuchtier (Königin) mit verdeckter Ringprüfung
Herdebuchtier (reine) avec testage à l'aveugle</t>
  </si>
  <si>
    <t>Landesverband
Association</t>
  </si>
  <si>
    <t>Züchter
Eleveur</t>
  </si>
  <si>
    <t>Zuchtbuch-nummer
Numéro</t>
  </si>
  <si>
    <t>Jahrgang
année</t>
  </si>
  <si>
    <t>Prüfstand Nr.
no rucher de testage</t>
  </si>
  <si>
    <t>Angaben zum Herdebuchtier
Données Herdbook</t>
  </si>
  <si>
    <t>Beebreed Nummer der Königin
Numéro Beebreed de la reine</t>
  </si>
  <si>
    <t xml:space="preserve">Anpaarung 4a (bei Reinbelegstellen)
(Mutter Drohnenvölker)
Identité des mâles 4a </t>
  </si>
  <si>
    <t>Angaben zum Züchter
référence des éleveurs</t>
  </si>
  <si>
    <t>Name
Nom</t>
  </si>
  <si>
    <t>Vorname
Prénom</t>
  </si>
  <si>
    <t>Ort/Lieu</t>
  </si>
  <si>
    <t>Herdebuchtier (Königin) mit offener Ringprüfung
Herdebuchtier (reine) avec testage ouverte</t>
  </si>
  <si>
    <t>Prüfprotokoll-     Nr.
No protocol</t>
  </si>
  <si>
    <t>Bestimmung der Rassenreinheit mit Kubitalindex
Analyse morphologiques avec index cubitaux</t>
  </si>
  <si>
    <t>Grund Berechtigung Beitrag Analyse Flügel
raison au subside analyse cubitaux</t>
  </si>
  <si>
    <t>Abgeschlossene
Leistungsprüfung Jahr
ruchers de testage terminer année</t>
  </si>
  <si>
    <t>Vatervolk - A-Belegstation                   Name und Saison
Ruche des mâles station A nom et saison</t>
  </si>
  <si>
    <t>ex</t>
  </si>
  <si>
    <t>Bonatchiesse 2014</t>
  </si>
  <si>
    <t>Name Belegstation
nom de station</t>
  </si>
  <si>
    <t>verantwortliche Person 
nom du responsable</t>
  </si>
  <si>
    <t xml:space="preserve">Beebreed Nummer Vatervölker 4a (bei Reinbelegstellen)
No Beebreed des mâles 4a (pour station A) </t>
  </si>
  <si>
    <t>Name
nom</t>
  </si>
  <si>
    <t>Vorname
prénom</t>
  </si>
  <si>
    <t>Adresse
adresse</t>
  </si>
  <si>
    <t>Ort
localité</t>
  </si>
  <si>
    <t>PLZ
NPA</t>
  </si>
  <si>
    <t>Anzahl Vatervölker
nombre de ruches à mâles</t>
  </si>
  <si>
    <t>Jahrgang
Année</t>
  </si>
  <si>
    <t>Eröffnung
Date d'ouverture</t>
  </si>
  <si>
    <t>Schliessung
Date de fermeture</t>
  </si>
  <si>
    <t>aufgeführte Begattungseinheiten
Nombre de ruchettes montées</t>
  </si>
  <si>
    <t>Datum 
Date</t>
  </si>
  <si>
    <t>Vorname
Prenom</t>
  </si>
  <si>
    <t>Aufgeführt
Nombre monté</t>
  </si>
  <si>
    <t>Begattet
Nombre
ok</t>
  </si>
  <si>
    <t>Nr / No</t>
  </si>
  <si>
    <t>Erfolg
Resultat
in/en %</t>
  </si>
  <si>
    <t>SAR</t>
  </si>
  <si>
    <t xml:space="preserve">Berthod </t>
  </si>
  <si>
    <t>Nicolas</t>
  </si>
  <si>
    <t>Ort 
Lieu</t>
  </si>
  <si>
    <t>Auffuhren Jungköniginnen/ Montéés des ruchettes</t>
  </si>
  <si>
    <t>Muttervolk
ruche mère</t>
  </si>
  <si>
    <t xml:space="preserve">Auffuhrgebühr 
Tarif des ruchettes
</t>
  </si>
  <si>
    <t>Bemerkungen</t>
  </si>
  <si>
    <t>Belegstation A / Station A</t>
  </si>
  <si>
    <t>Belegstation B / Station B</t>
  </si>
  <si>
    <t>Muster/Exemple</t>
  </si>
  <si>
    <t>Bonatchiesse</t>
  </si>
  <si>
    <t>Gabbud</t>
  </si>
  <si>
    <t>Jean-Louis</t>
  </si>
  <si>
    <t>Ch. des Praz 14</t>
  </si>
  <si>
    <t>Versegères</t>
  </si>
  <si>
    <t>4.-</t>
  </si>
  <si>
    <t>François</t>
  </si>
  <si>
    <t>Georges</t>
  </si>
  <si>
    <t>Linder</t>
  </si>
  <si>
    <t>Peter</t>
  </si>
  <si>
    <t>Talweg 12</t>
  </si>
  <si>
    <t>Grande-Enne</t>
  </si>
  <si>
    <t>Jufer</t>
  </si>
  <si>
    <t>Alain</t>
  </si>
  <si>
    <t>Rochelle 7</t>
  </si>
  <si>
    <t>L'Isle</t>
  </si>
  <si>
    <t>4 CHF</t>
  </si>
  <si>
    <t>Bern</t>
  </si>
  <si>
    <t>Hongrin</t>
  </si>
  <si>
    <t>Andrey</t>
  </si>
  <si>
    <t>rte de Gruyère 45</t>
  </si>
  <si>
    <t>Les Moulins</t>
  </si>
  <si>
    <t>Philippe</t>
  </si>
  <si>
    <t>Kiental</t>
  </si>
  <si>
    <t>Andreas</t>
  </si>
  <si>
    <t>Moiry</t>
  </si>
  <si>
    <t>Solioz</t>
  </si>
  <si>
    <t>Trontsec 5/CP 90</t>
  </si>
  <si>
    <t>Griemenz</t>
  </si>
  <si>
    <t>4,.-</t>
  </si>
  <si>
    <t>Laurent</t>
  </si>
  <si>
    <t>Petit-Mont</t>
  </si>
  <si>
    <t>Clément</t>
  </si>
  <si>
    <t xml:space="preserve"> Marais 2</t>
  </si>
  <si>
    <t>Ependes</t>
  </si>
  <si>
    <t>Les Toules</t>
  </si>
  <si>
    <t>Sarrasin</t>
  </si>
  <si>
    <t>Chez Petit</t>
  </si>
  <si>
    <t>Liddes</t>
  </si>
  <si>
    <t>Simon</t>
  </si>
  <si>
    <t>Vermeilley</t>
  </si>
  <si>
    <t>La Rochelle 7</t>
  </si>
  <si>
    <t>A 03 Schlappin</t>
  </si>
  <si>
    <t>Grischott</t>
  </si>
  <si>
    <t>Iltisweg 10</t>
  </si>
  <si>
    <t>Klosters Dorf</t>
  </si>
  <si>
    <t>Urs</t>
  </si>
  <si>
    <t>Hanspeter</t>
  </si>
  <si>
    <t>A 05 Greina</t>
  </si>
  <si>
    <t>Pfister</t>
  </si>
  <si>
    <t>Via Spinatscha 2</t>
  </si>
  <si>
    <t>Sedrun</t>
  </si>
  <si>
    <t>C 05 08 0021/Buko</t>
  </si>
  <si>
    <t>Steiner</t>
  </si>
  <si>
    <t>Schränggigenstr. 22</t>
  </si>
  <si>
    <t>Brunnen</t>
  </si>
  <si>
    <t>CARNICA SCIV</t>
  </si>
  <si>
    <t>A07 Justistal</t>
  </si>
  <si>
    <t>Beyeler</t>
  </si>
  <si>
    <t>Bernstrasse 20</t>
  </si>
  <si>
    <t>Worb</t>
  </si>
  <si>
    <t>ZW 558</t>
  </si>
  <si>
    <t>22..07.2014</t>
  </si>
  <si>
    <t>Hans</t>
  </si>
  <si>
    <t>Otto</t>
  </si>
  <si>
    <t>Schattenhalb</t>
  </si>
  <si>
    <t>Carnica</t>
  </si>
  <si>
    <t>A-C08 Muotathal</t>
  </si>
  <si>
    <t>Anton</t>
  </si>
  <si>
    <t>Steiner
Anton</t>
  </si>
  <si>
    <t>08/12/1257</t>
  </si>
  <si>
    <t>mellifera.ch</t>
  </si>
  <si>
    <t>M02 Schwarziflue</t>
  </si>
  <si>
    <t>Berger</t>
  </si>
  <si>
    <t>M03 Säntis</t>
  </si>
  <si>
    <t>Sutter</t>
  </si>
  <si>
    <t>Florian</t>
  </si>
  <si>
    <t>Gental M04 BE</t>
  </si>
  <si>
    <t>Brog Heini</t>
  </si>
  <si>
    <t>Boden 147</t>
  </si>
  <si>
    <t>Auffuhrnummer von</t>
  </si>
  <si>
    <t>Auffuhrnummer bis</t>
  </si>
  <si>
    <t>Zenger</t>
  </si>
  <si>
    <t>Hausenstr. 1</t>
  </si>
  <si>
    <t>Meiringen</t>
  </si>
  <si>
    <t>60 66 31052 2011</t>
  </si>
  <si>
    <t>M05 Rothbach</t>
  </si>
  <si>
    <t>Portmann</t>
  </si>
  <si>
    <t>Franz</t>
  </si>
  <si>
    <t>Dorstrasse 26</t>
  </si>
  <si>
    <t>Marbach</t>
  </si>
  <si>
    <t>M06 Schilstal</t>
  </si>
  <si>
    <t>Küng</t>
  </si>
  <si>
    <t>Bovelweg 19</t>
  </si>
  <si>
    <t>Vilters</t>
  </si>
  <si>
    <t>Huber</t>
  </si>
  <si>
    <t>Rassenzuchtorganisation</t>
  </si>
  <si>
    <t>Referenzperiode:</t>
  </si>
  <si>
    <t>Angaben zum Herdebuchtier</t>
  </si>
  <si>
    <t>Beebreed Nummer der Königin</t>
  </si>
  <si>
    <t>Grund Berechtigung Beitrag DNA-Analyse</t>
  </si>
  <si>
    <t>Landesverband</t>
  </si>
  <si>
    <t>Züchter</t>
  </si>
  <si>
    <t>Zuchtbuch-nummer</t>
  </si>
  <si>
    <t>Jahrgang</t>
  </si>
  <si>
    <t>Prüfprotokoll-     Nr.</t>
  </si>
  <si>
    <t>Abgeschlossene
Leistungsprüfung                       Jahr</t>
  </si>
  <si>
    <t>Vatervolk - A-Belegstation                   Name und Saison</t>
  </si>
  <si>
    <t>C08/12/0097/CIK</t>
  </si>
  <si>
    <t>A 09 S-charl</t>
  </si>
  <si>
    <t>San Bastian 377</t>
  </si>
  <si>
    <t>Scuol</t>
  </si>
  <si>
    <t>J-20-2011 / C-Skl 47/9/26</t>
  </si>
  <si>
    <t xml:space="preserve">M1 Krauchthal </t>
  </si>
  <si>
    <t>Zürich</t>
  </si>
  <si>
    <t>Guillén</t>
  </si>
  <si>
    <t>Carlos</t>
  </si>
  <si>
    <t>Winzerstr. 6</t>
  </si>
  <si>
    <t>Maximalbeitrag</t>
  </si>
  <si>
    <t>Kürzung</t>
  </si>
  <si>
    <t>Prozentale Kürzung</t>
  </si>
  <si>
    <t xml:space="preserve">Lauf-Nr. </t>
  </si>
  <si>
    <t>Referenzperiode:
Periode de référence: 1.12.18 bis 30.11.19</t>
  </si>
  <si>
    <t>Referenzperiode:
Periode de référence:  1.12.2018 bis 30.11.2019</t>
  </si>
  <si>
    <t>01.12. bis 30.11.</t>
  </si>
  <si>
    <t>Referenzperiode:
Periode de référence: 1.12. bis 30.11.</t>
  </si>
  <si>
    <t>Referenzperiode
Periode de référence: 1.12. bis 30.11.</t>
  </si>
  <si>
    <t>Honigbienen 2025</t>
  </si>
  <si>
    <t>apisuisse 2025</t>
  </si>
  <si>
    <t>Bestimmung der Rassenreinheit mit DNA-Analyse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</si>
</sst>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* #,##0_ ;_ * \-#,##0_ ;_ * &quot;-&quot;??_ ;_ @_ "/>
    <numFmt numFmtId="165" formatCode="#,##0.00_ ;[Red]\-#,##0.00\ "/>
    <numFmt numFmtId="166" formatCode="dd/mm/yyyy;@"/>
    <numFmt numFmtId="167" formatCode="dd\.mm\.yyyy;@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8"/>
      <name val="Arial"/>
      <family val="2"/>
    </font>
    <font>
      <b/>
      <sz val="1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Arial"/>
      <family val="2"/>
    </font>
    <font>
      <b/>
      <sz val="22"/>
      <name val="Arial"/>
      <family val="2"/>
    </font>
    <font>
      <sz val="12"/>
      <color theme="1"/>
      <name val="Times New Roman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1F497D"/>
      <name val="Calibri"/>
      <family val="2"/>
    </font>
    <font>
      <sz val="11"/>
      <name val="Calibri"/>
      <family val="2"/>
    </font>
    <font>
      <b/>
      <sz val="2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5F7A9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43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0" fontId="16" fillId="0" borderId="0"/>
    <xf numFmtId="0" fontId="17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66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6" fillId="0" borderId="0" xfId="0" applyFont="1"/>
    <xf numFmtId="3" fontId="0" fillId="0" borderId="0" xfId="0" applyNumberFormat="1" applyAlignment="1">
      <alignment horizontal="right" wrapText="1"/>
    </xf>
    <xf numFmtId="43" fontId="7" fillId="0" borderId="0" xfId="1" applyAlignment="1">
      <alignment horizontal="right" wrapText="1"/>
    </xf>
    <xf numFmtId="0" fontId="12" fillId="0" borderId="0" xfId="0" applyFont="1"/>
    <xf numFmtId="43" fontId="7" fillId="0" borderId="0" xfId="1"/>
    <xf numFmtId="43" fontId="7" fillId="0" borderId="0" xfId="1" applyFont="1"/>
    <xf numFmtId="3" fontId="0" fillId="0" borderId="0" xfId="0" applyNumberFormat="1"/>
    <xf numFmtId="0" fontId="8" fillId="0" borderId="1" xfId="0" applyFont="1" applyBorder="1"/>
    <xf numFmtId="3" fontId="8" fillId="0" borderId="1" xfId="0" applyNumberFormat="1" applyFont="1" applyBorder="1"/>
    <xf numFmtId="43" fontId="8" fillId="0" borderId="1" xfId="1" applyFont="1" applyBorder="1"/>
    <xf numFmtId="165" fontId="8" fillId="0" borderId="1" xfId="1" applyNumberFormat="1" applyFont="1" applyBorder="1"/>
    <xf numFmtId="43" fontId="7" fillId="0" borderId="0" xfId="1" applyFont="1" applyAlignment="1">
      <alignment horizontal="right" wrapText="1"/>
    </xf>
    <xf numFmtId="0" fontId="6" fillId="0" borderId="1" xfId="0" applyFont="1" applyBorder="1"/>
    <xf numFmtId="3" fontId="6" fillId="0" borderId="1" xfId="0" applyNumberFormat="1" applyFont="1" applyBorder="1"/>
    <xf numFmtId="43" fontId="6" fillId="0" borderId="1" xfId="1" applyFont="1" applyBorder="1"/>
    <xf numFmtId="0" fontId="9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10" fontId="0" fillId="0" borderId="0" xfId="2" applyNumberFormat="1" applyFont="1"/>
    <xf numFmtId="0" fontId="7" fillId="0" borderId="0" xfId="3"/>
    <xf numFmtId="1" fontId="13" fillId="0" borderId="0" xfId="3" applyNumberFormat="1" applyFont="1" applyAlignment="1">
      <alignment horizontal="left" vertical="center"/>
    </xf>
    <xf numFmtId="0" fontId="5" fillId="2" borderId="2" xfId="3" applyFont="1" applyFill="1" applyBorder="1" applyAlignment="1">
      <alignment vertical="center"/>
    </xf>
    <xf numFmtId="0" fontId="7" fillId="2" borderId="2" xfId="3" applyFill="1" applyBorder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 vertical="center" wrapText="1"/>
    </xf>
    <xf numFmtId="164" fontId="7" fillId="4" borderId="0" xfId="1" applyNumberFormat="1" applyFill="1"/>
    <xf numFmtId="0" fontId="11" fillId="3" borderId="3" xfId="0" applyFont="1" applyFill="1" applyBorder="1" applyAlignment="1">
      <alignment horizontal="center" vertical="center" wrapText="1"/>
    </xf>
    <xf numFmtId="10" fontId="11" fillId="3" borderId="3" xfId="2" applyNumberFormat="1" applyFont="1" applyFill="1" applyBorder="1" applyAlignment="1">
      <alignment horizontal="center" vertical="center" wrapText="1"/>
    </xf>
    <xf numFmtId="0" fontId="7" fillId="0" borderId="3" xfId="3" applyBorder="1" applyAlignment="1">
      <alignment horizontal="center"/>
    </xf>
    <xf numFmtId="0" fontId="15" fillId="0" borderId="0" xfId="3" applyFont="1" applyAlignment="1">
      <alignment horizontal="center" vertical="center"/>
    </xf>
    <xf numFmtId="1" fontId="0" fillId="0" borderId="0" xfId="2" applyNumberFormat="1" applyFont="1"/>
    <xf numFmtId="1" fontId="7" fillId="0" borderId="0" xfId="3" applyNumberFormat="1" applyAlignment="1">
      <alignment horizontal="center"/>
    </xf>
    <xf numFmtId="1" fontId="7" fillId="2" borderId="2" xfId="3" applyNumberFormat="1" applyFill="1" applyBorder="1" applyAlignment="1">
      <alignment horizontal="center" vertical="center"/>
    </xf>
    <xf numFmtId="1" fontId="11" fillId="3" borderId="3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0" fontId="0" fillId="0" borderId="0" xfId="2" applyNumberFormat="1" applyFont="1" applyAlignment="1">
      <alignment horizontal="left"/>
    </xf>
    <xf numFmtId="0" fontId="8" fillId="0" borderId="0" xfId="0" applyFont="1"/>
    <xf numFmtId="10" fontId="8" fillId="0" borderId="0" xfId="2" applyNumberFormat="1" applyFont="1"/>
    <xf numFmtId="164" fontId="0" fillId="0" borderId="0" xfId="6" applyNumberFormat="1" applyFont="1"/>
    <xf numFmtId="0" fontId="14" fillId="0" borderId="3" xfId="0" applyFont="1" applyBorder="1" applyAlignment="1">
      <alignment horizontal="center" vertical="center"/>
    </xf>
    <xf numFmtId="0" fontId="18" fillId="0" borderId="0" xfId="0" applyFont="1"/>
    <xf numFmtId="164" fontId="0" fillId="0" borderId="0" xfId="0" applyNumberFormat="1"/>
    <xf numFmtId="0" fontId="8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/>
      <protection locked="0"/>
    </xf>
    <xf numFmtId="10" fontId="8" fillId="5" borderId="0" xfId="2" applyNumberFormat="1" applyFont="1" applyFill="1" applyProtection="1">
      <protection locked="0"/>
    </xf>
    <xf numFmtId="14" fontId="8" fillId="5" borderId="0" xfId="0" applyNumberFormat="1" applyFont="1" applyFill="1" applyProtection="1">
      <protection locked="0"/>
    </xf>
    <xf numFmtId="0" fontId="7" fillId="6" borderId="0" xfId="0" applyFont="1" applyFill="1"/>
    <xf numFmtId="166" fontId="7" fillId="6" borderId="0" xfId="0" applyNumberFormat="1" applyFont="1" applyFill="1"/>
    <xf numFmtId="0" fontId="0" fillId="6" borderId="0" xfId="0" applyFill="1" applyAlignment="1">
      <alignment horizontal="left"/>
    </xf>
    <xf numFmtId="0" fontId="0" fillId="6" borderId="0" xfId="0" applyFill="1"/>
    <xf numFmtId="164" fontId="0" fillId="6" borderId="0" xfId="6" applyNumberFormat="1" applyFont="1" applyFill="1"/>
    <xf numFmtId="166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15" fillId="5" borderId="2" xfId="3" applyFont="1" applyFill="1" applyBorder="1" applyAlignment="1" applyProtection="1">
      <alignment vertical="center"/>
      <protection locked="0"/>
    </xf>
    <xf numFmtId="0" fontId="7" fillId="5" borderId="2" xfId="3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5" fillId="2" borderId="2" xfId="3" applyFont="1" applyFill="1" applyBorder="1" applyAlignment="1" applyProtection="1">
      <alignment vertical="center"/>
      <protection locked="0"/>
    </xf>
    <xf numFmtId="0" fontId="7" fillId="2" borderId="2" xfId="3" applyFill="1" applyBorder="1" applyAlignment="1" applyProtection="1">
      <alignment horizontal="center" vertical="center"/>
      <protection locked="0"/>
    </xf>
    <xf numFmtId="0" fontId="7" fillId="2" borderId="2" xfId="3" applyFill="1" applyBorder="1" applyAlignment="1" applyProtection="1">
      <alignment vertical="center"/>
      <protection locked="0"/>
    </xf>
    <xf numFmtId="0" fontId="18" fillId="6" borderId="0" xfId="0" applyFont="1" applyFill="1"/>
    <xf numFmtId="0" fontId="3" fillId="0" borderId="0" xfId="3" applyFont="1" applyAlignment="1">
      <alignment vertical="top" wrapText="1"/>
    </xf>
    <xf numFmtId="0" fontId="14" fillId="0" borderId="12" xfId="0" applyFont="1" applyBorder="1" applyAlignment="1">
      <alignment horizontal="center" vertical="center"/>
    </xf>
    <xf numFmtId="166" fontId="7" fillId="0" borderId="3" xfId="0" applyNumberFormat="1" applyFont="1" applyBorder="1" applyProtection="1">
      <protection locked="0"/>
    </xf>
    <xf numFmtId="0" fontId="7" fillId="0" borderId="3" xfId="0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164" fontId="0" fillId="0" borderId="3" xfId="6" applyNumberFormat="1" applyFont="1" applyBorder="1"/>
    <xf numFmtId="0" fontId="0" fillId="0" borderId="3" xfId="0" applyBorder="1"/>
    <xf numFmtId="10" fontId="0" fillId="0" borderId="3" xfId="2" applyNumberFormat="1" applyFont="1" applyBorder="1"/>
    <xf numFmtId="164" fontId="0" fillId="0" borderId="3" xfId="0" applyNumberFormat="1" applyBorder="1"/>
    <xf numFmtId="1" fontId="5" fillId="0" borderId="0" xfId="3" applyNumberFormat="1" applyFont="1" applyAlignment="1">
      <alignment horizontal="left" vertical="center"/>
    </xf>
    <xf numFmtId="167" fontId="0" fillId="0" borderId="0" xfId="0" applyNumberFormat="1"/>
    <xf numFmtId="167" fontId="7" fillId="0" borderId="3" xfId="3" applyNumberFormat="1" applyBorder="1" applyAlignment="1">
      <alignment horizontal="center"/>
    </xf>
    <xf numFmtId="167" fontId="11" fillId="3" borderId="3" xfId="0" applyNumberFormat="1" applyFont="1" applyFill="1" applyBorder="1" applyAlignment="1">
      <alignment horizontal="center" vertical="center" wrapText="1"/>
    </xf>
    <xf numFmtId="167" fontId="8" fillId="5" borderId="0" xfId="0" applyNumberFormat="1" applyFont="1" applyFill="1" applyProtection="1">
      <protection locked="0"/>
    </xf>
    <xf numFmtId="167" fontId="7" fillId="6" borderId="0" xfId="0" applyNumberFormat="1" applyFont="1" applyFill="1"/>
    <xf numFmtId="9" fontId="0" fillId="6" borderId="0" xfId="6" applyNumberFormat="1" applyFont="1" applyFill="1"/>
    <xf numFmtId="0" fontId="7" fillId="0" borderId="0" xfId="3" applyAlignment="1">
      <alignment horizontal="left"/>
    </xf>
    <xf numFmtId="0" fontId="15" fillId="5" borderId="2" xfId="3" applyFont="1" applyFill="1" applyBorder="1" applyAlignment="1" applyProtection="1">
      <alignment horizontal="left" vertical="center"/>
      <protection locked="0"/>
    </xf>
    <xf numFmtId="0" fontId="7" fillId="5" borderId="2" xfId="3" applyFill="1" applyBorder="1" applyAlignment="1" applyProtection="1">
      <alignment horizontal="left" vertical="center"/>
      <protection locked="0"/>
    </xf>
    <xf numFmtId="0" fontId="11" fillId="3" borderId="3" xfId="0" applyFont="1" applyFill="1" applyBorder="1" applyAlignment="1">
      <alignment horizontal="left" vertical="center" wrapText="1"/>
    </xf>
    <xf numFmtId="10" fontId="8" fillId="5" borderId="0" xfId="2" applyNumberFormat="1" applyFont="1" applyFill="1" applyAlignment="1" applyProtection="1">
      <alignment horizontal="left"/>
      <protection locked="0"/>
    </xf>
    <xf numFmtId="0" fontId="8" fillId="5" borderId="0" xfId="0" applyFont="1" applyFill="1" applyAlignment="1" applyProtection="1">
      <alignment horizontal="center"/>
      <protection locked="0"/>
    </xf>
    <xf numFmtId="14" fontId="8" fillId="5" borderId="0" xfId="0" applyNumberFormat="1" applyFont="1" applyFill="1" applyAlignment="1" applyProtection="1">
      <alignment horizontal="left"/>
      <protection locked="0"/>
    </xf>
    <xf numFmtId="0" fontId="11" fillId="3" borderId="3" xfId="0" applyFont="1" applyFill="1" applyBorder="1" applyAlignment="1">
      <alignment horizontal="left" vertical="center"/>
    </xf>
    <xf numFmtId="0" fontId="8" fillId="0" borderId="15" xfId="0" applyFont="1" applyBorder="1"/>
    <xf numFmtId="0" fontId="8" fillId="0" borderId="15" xfId="0" applyFont="1" applyBorder="1" applyAlignment="1">
      <alignment horizontal="left"/>
    </xf>
    <xf numFmtId="10" fontId="8" fillId="0" borderId="15" xfId="2" applyNumberFormat="1" applyFont="1" applyBorder="1" applyAlignment="1">
      <alignment horizontal="left"/>
    </xf>
    <xf numFmtId="164" fontId="8" fillId="0" borderId="15" xfId="6" applyNumberFormat="1" applyFont="1" applyBorder="1"/>
    <xf numFmtId="0" fontId="8" fillId="5" borderId="0" xfId="0" applyFont="1" applyFill="1" applyAlignment="1" applyProtection="1">
      <alignment wrapText="1"/>
      <protection locked="0"/>
    </xf>
    <xf numFmtId="0" fontId="2" fillId="0" borderId="0" xfId="8"/>
    <xf numFmtId="0" fontId="15" fillId="5" borderId="2" xfId="8" applyFont="1" applyFill="1" applyBorder="1" applyAlignment="1" applyProtection="1">
      <alignment vertical="center"/>
      <protection locked="0"/>
    </xf>
    <xf numFmtId="0" fontId="2" fillId="5" borderId="2" xfId="8" applyFill="1" applyBorder="1" applyAlignment="1" applyProtection="1">
      <alignment vertical="center"/>
      <protection locked="0"/>
    </xf>
    <xf numFmtId="0" fontId="2" fillId="0" borderId="3" xfId="8" applyBorder="1" applyAlignment="1">
      <alignment horizontal="center"/>
    </xf>
    <xf numFmtId="0" fontId="2" fillId="6" borderId="0" xfId="0" applyFont="1" applyFill="1"/>
    <xf numFmtId="166" fontId="2" fillId="6" borderId="0" xfId="0" applyNumberFormat="1" applyFont="1" applyFill="1"/>
    <xf numFmtId="10" fontId="0" fillId="0" borderId="0" xfId="2" applyNumberFormat="1" applyFont="1" applyBorder="1"/>
    <xf numFmtId="0" fontId="8" fillId="5" borderId="0" xfId="0" applyFont="1" applyFill="1" applyAlignment="1" applyProtection="1">
      <alignment horizontal="right"/>
      <protection locked="0"/>
    </xf>
    <xf numFmtId="0" fontId="5" fillId="0" borderId="0" xfId="3" applyFont="1" applyAlignment="1">
      <alignment vertical="center"/>
    </xf>
    <xf numFmtId="0" fontId="11" fillId="3" borderId="3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/>
    <xf numFmtId="164" fontId="7" fillId="0" borderId="0" xfId="6" applyNumberFormat="1" applyFont="1"/>
    <xf numFmtId="0" fontId="3" fillId="0" borderId="0" xfId="3" applyFont="1" applyAlignment="1">
      <alignment horizontal="left" vertical="top" wrapText="1"/>
    </xf>
    <xf numFmtId="1" fontId="5" fillId="0" borderId="0" xfId="3" applyNumberFormat="1" applyFont="1" applyAlignment="1">
      <alignment horizontal="right" vertical="center"/>
    </xf>
    <xf numFmtId="0" fontId="15" fillId="0" borderId="0" xfId="3" applyFont="1" applyAlignment="1">
      <alignment horizontal="left" vertical="center"/>
    </xf>
    <xf numFmtId="0" fontId="15" fillId="0" borderId="0" xfId="8" applyFont="1" applyAlignment="1">
      <alignment horizontal="left" vertical="center"/>
    </xf>
    <xf numFmtId="0" fontId="22" fillId="0" borderId="0" xfId="0" applyFont="1"/>
    <xf numFmtId="0" fontId="3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3" fillId="0" borderId="0" xfId="3" applyFont="1" applyAlignment="1">
      <alignment horizontal="left" vertical="top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1" fontId="5" fillId="0" borderId="0" xfId="3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1" fontId="13" fillId="0" borderId="0" xfId="3" applyNumberFormat="1" applyFont="1" applyAlignment="1">
      <alignment horizontal="left" vertical="center" wrapText="1"/>
    </xf>
    <xf numFmtId="0" fontId="0" fillId="0" borderId="0" xfId="0"/>
    <xf numFmtId="1" fontId="5" fillId="0" borderId="0" xfId="3" applyNumberFormat="1" applyFont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0" fontId="7" fillId="5" borderId="9" xfId="2" applyNumberFormat="1" applyFont="1" applyFill="1" applyBorder="1" applyAlignment="1" applyProtection="1">
      <protection locked="0"/>
    </xf>
    <xf numFmtId="0" fontId="0" fillId="0" borderId="9" xfId="0" applyBorder="1" applyProtection="1">
      <protection locked="0"/>
    </xf>
    <xf numFmtId="0" fontId="8" fillId="0" borderId="0" xfId="0" applyFont="1" applyAlignment="1">
      <alignment horizont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0" fillId="0" borderId="2" xfId="0" applyBorder="1"/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/>
    </xf>
    <xf numFmtId="10" fontId="0" fillId="5" borderId="9" xfId="2" applyNumberFormat="1" applyFont="1" applyFill="1" applyBorder="1" applyAlignment="1" applyProtection="1">
      <protection locked="0"/>
    </xf>
    <xf numFmtId="4" fontId="0" fillId="5" borderId="9" xfId="2" applyNumberFormat="1" applyFont="1" applyFill="1" applyBorder="1" applyAlignment="1" applyProtection="1">
      <protection locked="0"/>
    </xf>
    <xf numFmtId="4" fontId="0" fillId="0" borderId="9" xfId="0" applyNumberFormat="1" applyBorder="1" applyProtection="1">
      <protection locked="0"/>
    </xf>
    <xf numFmtId="4" fontId="8" fillId="5" borderId="9" xfId="2" applyNumberFormat="1" applyFont="1" applyFill="1" applyBorder="1" applyAlignment="1" applyProtection="1">
      <alignment horizontal="center"/>
      <protection locked="0"/>
    </xf>
    <xf numFmtId="4" fontId="8" fillId="0" borderId="9" xfId="0" applyNumberFormat="1" applyFont="1" applyBorder="1" applyAlignment="1" applyProtection="1">
      <alignment horizontal="center"/>
      <protection locked="0"/>
    </xf>
    <xf numFmtId="0" fontId="3" fillId="0" borderId="0" xfId="8" applyFont="1" applyAlignment="1">
      <alignment horizontal="left" vertical="top" wrapText="1"/>
    </xf>
    <xf numFmtId="1" fontId="13" fillId="0" borderId="0" xfId="8" applyNumberFormat="1" applyFont="1" applyAlignment="1">
      <alignment horizontal="left" vertical="center" wrapText="1"/>
    </xf>
    <xf numFmtId="1" fontId="5" fillId="0" borderId="0" xfId="8" applyNumberFormat="1" applyFont="1" applyAlignment="1">
      <alignment horizontal="left" vertical="center" wrapText="1"/>
    </xf>
    <xf numFmtId="1" fontId="5" fillId="0" borderId="0" xfId="8" applyNumberFormat="1" applyFont="1" applyAlignment="1">
      <alignment horizontal="left" vertical="center"/>
    </xf>
    <xf numFmtId="1" fontId="8" fillId="0" borderId="0" xfId="0" applyNumberFormat="1" applyFont="1" applyAlignment="1">
      <alignment horizontal="center"/>
    </xf>
  </cellXfs>
  <cellStyles count="12">
    <cellStyle name="Dezimal 2" xfId="1" xr:uid="{00000000-0005-0000-0000-000001000000}"/>
    <cellStyle name="Dezimal 3" xfId="11" xr:uid="{00000000-0005-0000-0000-000002000000}"/>
    <cellStyle name="Komma" xfId="6" builtinId="3"/>
    <cellStyle name="Normal 2" xfId="5" xr:uid="{00000000-0005-0000-0000-000004000000}"/>
    <cellStyle name="Normal 3" xfId="4" xr:uid="{00000000-0005-0000-0000-000005000000}"/>
    <cellStyle name="Normal 4" xfId="7" xr:uid="{00000000-0005-0000-0000-000006000000}"/>
    <cellStyle name="Prozent" xfId="2" builtinId="5"/>
    <cellStyle name="Prozent 2" xfId="10" xr:uid="{00000000-0005-0000-0000-000008000000}"/>
    <cellStyle name="Standard" xfId="0" builtinId="0"/>
    <cellStyle name="Standard 2" xfId="3" xr:uid="{00000000-0005-0000-0000-00000A000000}"/>
    <cellStyle name="Standard 2 2" xfId="8" xr:uid="{00000000-0005-0000-0000-00000B000000}"/>
    <cellStyle name="Standard 3" xfId="9" xr:uid="{00000000-0005-0000-0000-00000C000000}"/>
  </cellStyles>
  <dxfs count="0"/>
  <tableStyles count="0" defaultTableStyle="TableStyleMedium9" defaultPivotStyle="PivotStyleLight16"/>
  <colors>
    <mruColors>
      <color rgb="FFF5F7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2</xdr:row>
      <xdr:rowOff>161925</xdr:rowOff>
    </xdr:to>
    <xdr:pic>
      <xdr:nvPicPr>
        <xdr:cNvPr id="9239" name="Picture 1" descr="P:\temp\Logo_cmyk_pos.tif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81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1</xdr:row>
      <xdr:rowOff>188633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400300" cy="35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962025</xdr:colOff>
      <xdr:row>1</xdr:row>
      <xdr:rowOff>28575</xdr:rowOff>
    </xdr:to>
    <xdr:pic>
      <xdr:nvPicPr>
        <xdr:cNvPr id="13316" name="Picture 1" descr="P:\temp\Logo_cmyk_pos.tif">
          <a:extLst>
            <a:ext uri="{FF2B5EF4-FFF2-40B4-BE49-F238E27FC236}">
              <a16:creationId xmlns:a16="http://schemas.microsoft.com/office/drawing/2014/main" id="{00000000-0008-0000-0100-000004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1</xdr:row>
      <xdr:rowOff>150533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43100" cy="31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1</xdr:row>
      <xdr:rowOff>150533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43100" cy="31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1</xdr:row>
      <xdr:rowOff>188633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90700" cy="388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1</xdr:row>
      <xdr:rowOff>150533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43100" cy="31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1</xdr:row>
      <xdr:rowOff>150533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43100" cy="31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082" name="Picture 1" descr="P:\temp\Logo_cmyk_pos.tif">
          <a:extLst>
            <a:ext uri="{FF2B5EF4-FFF2-40B4-BE49-F238E27FC236}">
              <a16:creationId xmlns:a16="http://schemas.microsoft.com/office/drawing/2014/main" id="{00000000-0008-0000-18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482600</xdr:rowOff>
    </xdr:to>
    <xdr:pic>
      <xdr:nvPicPr>
        <xdr:cNvPr id="3" name="Picture 1" descr="P:\temp\Logo_cmyk_pos.tif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533400</xdr:colOff>
      <xdr:row>0</xdr:row>
      <xdr:rowOff>190500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962025</xdr:colOff>
      <xdr:row>1</xdr:row>
      <xdr:rowOff>28575</xdr:rowOff>
    </xdr:to>
    <xdr:pic>
      <xdr:nvPicPr>
        <xdr:cNvPr id="12295" name="Picture 1" descr="P:\temp\Logo_cmyk_pos.tif">
          <a:extLst>
            <a:ext uri="{FF2B5EF4-FFF2-40B4-BE49-F238E27FC236}">
              <a16:creationId xmlns:a16="http://schemas.microsoft.com/office/drawing/2014/main" id="{00000000-0008-0000-0300-000007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962025</xdr:colOff>
      <xdr:row>1</xdr:row>
      <xdr:rowOff>28575</xdr:rowOff>
    </xdr:to>
    <xdr:pic>
      <xdr:nvPicPr>
        <xdr:cNvPr id="11272" name="Picture 1" descr="P:\temp\Logo_cmyk_pos.tif">
          <a:extLst>
            <a:ext uri="{FF2B5EF4-FFF2-40B4-BE49-F238E27FC236}">
              <a16:creationId xmlns:a16="http://schemas.microsoft.com/office/drawing/2014/main" id="{00000000-0008-0000-0400-000008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962025</xdr:colOff>
      <xdr:row>1</xdr:row>
      <xdr:rowOff>28575</xdr:rowOff>
    </xdr:to>
    <xdr:pic>
      <xdr:nvPicPr>
        <xdr:cNvPr id="3" name="Picture 1" descr="P:\temp\Logo_cmyk_pos.tif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1590675</xdr:colOff>
      <xdr:row>2</xdr:row>
      <xdr:rowOff>4483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3" name="Picture 1" descr="P:\temp\Logo_cmyk_pos.tif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1</xdr:row>
      <xdr:rowOff>480733</xdr:rowOff>
    </xdr:to>
    <xdr:pic>
      <xdr:nvPicPr>
        <xdr:cNvPr id="2" name="Picture 1" descr="P:\temp\Logo_cmyk_pos.t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6000" cy="64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W54"/>
  <sheetViews>
    <sheetView tabSelected="1" topLeftCell="A5" zoomScaleNormal="100" workbookViewId="0">
      <selection activeCell="C5" sqref="C5"/>
    </sheetView>
  </sheetViews>
  <sheetFormatPr baseColWidth="10" defaultRowHeight="12.5" x14ac:dyDescent="0.25"/>
  <cols>
    <col min="1" max="1" width="5.1796875" style="22" customWidth="1"/>
    <col min="3" max="3" width="31.26953125" customWidth="1"/>
    <col min="4" max="4" width="9.36328125" customWidth="1"/>
    <col min="6" max="6" width="13.81640625" customWidth="1"/>
    <col min="7" max="7" width="2.26953125" customWidth="1"/>
    <col min="8" max="8" width="9.36328125" customWidth="1"/>
    <col min="10" max="10" width="13.81640625" customWidth="1"/>
    <col min="11" max="11" width="2.26953125" customWidth="1"/>
    <col min="12" max="12" width="9.36328125" customWidth="1"/>
    <col min="14" max="14" width="13.81640625" customWidth="1"/>
    <col min="15" max="15" width="2.26953125" customWidth="1"/>
    <col min="16" max="16" width="9.36328125" customWidth="1"/>
    <col min="18" max="18" width="13.81640625" customWidth="1"/>
    <col min="19" max="19" width="2.26953125" customWidth="1"/>
    <col min="20" max="20" width="9.36328125" customWidth="1"/>
    <col min="22" max="22" width="13.81640625" customWidth="1"/>
    <col min="23" max="23" width="12" bestFit="1" customWidth="1"/>
  </cols>
  <sheetData>
    <row r="1" spans="2:22" ht="12.75" customHeight="1" x14ac:dyDescent="0.25">
      <c r="D1" s="120"/>
      <c r="E1" s="120"/>
      <c r="F1" s="120"/>
      <c r="G1" s="4"/>
      <c r="H1" s="120"/>
      <c r="I1" s="120"/>
      <c r="J1" s="120"/>
      <c r="K1" s="4"/>
      <c r="L1" s="120"/>
      <c r="M1" s="120"/>
      <c r="N1" s="120"/>
      <c r="O1" s="4"/>
      <c r="P1" s="120"/>
      <c r="Q1" s="120"/>
      <c r="R1" s="120"/>
      <c r="S1" s="4"/>
      <c r="T1" s="120" t="s">
        <v>0</v>
      </c>
      <c r="U1" s="120"/>
      <c r="V1" s="120"/>
    </row>
    <row r="2" spans="2:22" x14ac:dyDescent="0.25">
      <c r="D2" s="120"/>
      <c r="E2" s="120"/>
      <c r="F2" s="120"/>
      <c r="G2" s="4"/>
      <c r="H2" s="120"/>
      <c r="I2" s="120"/>
      <c r="J2" s="120"/>
      <c r="K2" s="4"/>
      <c r="L2" s="120"/>
      <c r="M2" s="120"/>
      <c r="N2" s="120"/>
      <c r="O2" s="4"/>
      <c r="P2" s="120"/>
      <c r="Q2" s="120"/>
      <c r="R2" s="120"/>
      <c r="S2" s="4"/>
      <c r="T2" s="120"/>
      <c r="U2" s="120"/>
      <c r="V2" s="120"/>
    </row>
    <row r="3" spans="2:22" ht="25.5" customHeight="1" x14ac:dyDescent="0.25">
      <c r="D3" s="120"/>
      <c r="E3" s="120"/>
      <c r="F3" s="120"/>
      <c r="G3" s="4"/>
      <c r="H3" s="120"/>
      <c r="I3" s="120"/>
      <c r="J3" s="120"/>
      <c r="K3" s="4"/>
      <c r="L3" s="120"/>
      <c r="M3" s="120"/>
      <c r="N3" s="120"/>
      <c r="O3" s="4"/>
      <c r="P3" s="120"/>
      <c r="Q3" s="120"/>
      <c r="R3" s="120"/>
      <c r="S3" s="4"/>
      <c r="T3" s="120"/>
      <c r="U3" s="120"/>
      <c r="V3" s="120"/>
    </row>
    <row r="4" spans="2:22" x14ac:dyDescent="0.25">
      <c r="E4" s="1"/>
      <c r="F4" s="1"/>
      <c r="G4" s="1"/>
      <c r="I4" s="1"/>
      <c r="J4" s="1"/>
      <c r="K4" s="1"/>
      <c r="M4" s="1"/>
      <c r="N4" s="1"/>
      <c r="O4" s="1"/>
      <c r="Q4" s="1"/>
      <c r="R4" s="1"/>
      <c r="S4" s="1"/>
      <c r="U4" s="1"/>
      <c r="V4" s="1"/>
    </row>
    <row r="7" spans="2:22" ht="25" x14ac:dyDescent="0.5">
      <c r="B7" s="119" t="s">
        <v>211</v>
      </c>
      <c r="C7" s="2"/>
    </row>
    <row r="8" spans="2:22" ht="22.5" x14ac:dyDescent="0.45">
      <c r="B8" s="20"/>
      <c r="C8" s="2"/>
    </row>
    <row r="9" spans="2:22" ht="18" customHeight="1" x14ac:dyDescent="0.35">
      <c r="B9" t="s">
        <v>24</v>
      </c>
      <c r="D9" s="121" t="s">
        <v>20</v>
      </c>
      <c r="E9" s="121"/>
      <c r="F9" s="121"/>
      <c r="G9" s="2"/>
      <c r="H9" s="121" t="s">
        <v>21</v>
      </c>
      <c r="I9" s="121"/>
      <c r="J9" s="121"/>
      <c r="K9" s="2"/>
      <c r="L9" s="121" t="s">
        <v>22</v>
      </c>
      <c r="M9" s="121"/>
      <c r="N9" s="121"/>
      <c r="O9" s="2"/>
      <c r="P9" s="121" t="s">
        <v>23</v>
      </c>
      <c r="Q9" s="121"/>
      <c r="R9" s="121"/>
      <c r="S9" s="2"/>
      <c r="T9" s="121" t="s">
        <v>9</v>
      </c>
      <c r="U9" s="121"/>
      <c r="V9" s="121"/>
    </row>
    <row r="10" spans="2:22" ht="17.5" customHeight="1" x14ac:dyDescent="0.25">
      <c r="D10" s="34"/>
      <c r="E10" s="34"/>
      <c r="F10" s="34"/>
      <c r="H10" s="34"/>
      <c r="I10" s="34"/>
      <c r="J10" s="34"/>
      <c r="L10" s="34"/>
      <c r="M10" s="34"/>
      <c r="N10" s="34"/>
      <c r="P10" s="34"/>
      <c r="Q10" s="34"/>
      <c r="R10" s="34"/>
      <c r="T10" s="34"/>
      <c r="U10" s="34"/>
      <c r="V10" s="34"/>
    </row>
    <row r="11" spans="2:22" ht="31.25" customHeight="1" x14ac:dyDescent="0.35">
      <c r="B11" s="5" t="s">
        <v>1</v>
      </c>
      <c r="C11" s="5"/>
      <c r="D11" s="6" t="s">
        <v>2</v>
      </c>
      <c r="E11" s="7" t="s">
        <v>3</v>
      </c>
      <c r="F11" s="7" t="s">
        <v>4</v>
      </c>
      <c r="H11" s="6" t="s">
        <v>2</v>
      </c>
      <c r="I11" s="7" t="s">
        <v>3</v>
      </c>
      <c r="J11" s="7" t="s">
        <v>4</v>
      </c>
      <c r="L11" s="6" t="s">
        <v>2</v>
      </c>
      <c r="M11" s="7" t="s">
        <v>3</v>
      </c>
      <c r="N11" s="7" t="s">
        <v>4</v>
      </c>
      <c r="P11" s="6" t="s">
        <v>2</v>
      </c>
      <c r="Q11" s="7" t="s">
        <v>3</v>
      </c>
      <c r="R11" s="7" t="s">
        <v>4</v>
      </c>
      <c r="T11" s="6" t="s">
        <v>2</v>
      </c>
      <c r="U11" s="7" t="s">
        <v>3</v>
      </c>
      <c r="V11" s="7" t="s">
        <v>4</v>
      </c>
    </row>
    <row r="12" spans="2:22" ht="17.5" customHeight="1" x14ac:dyDescent="0.35">
      <c r="B12" s="5"/>
      <c r="C12" s="5"/>
      <c r="D12" s="6"/>
      <c r="E12" s="7"/>
      <c r="F12" s="7"/>
      <c r="H12" s="6"/>
      <c r="I12" s="7"/>
      <c r="J12" s="7"/>
      <c r="L12" s="6"/>
      <c r="M12" s="7"/>
      <c r="N12" s="7"/>
      <c r="P12" s="6"/>
      <c r="Q12" s="7"/>
      <c r="R12" s="7"/>
      <c r="T12" s="6"/>
      <c r="U12" s="7"/>
      <c r="V12" s="7"/>
    </row>
    <row r="13" spans="2:22" ht="17.5" customHeight="1" x14ac:dyDescent="0.25">
      <c r="B13" s="21" t="s">
        <v>11</v>
      </c>
      <c r="C13" s="8"/>
      <c r="D13" s="35"/>
      <c r="E13" s="9">
        <v>50</v>
      </c>
      <c r="F13" s="10">
        <f>SUM(D13*E13)</f>
        <v>0</v>
      </c>
      <c r="H13" s="35"/>
      <c r="I13" s="9">
        <v>50</v>
      </c>
      <c r="J13" s="10">
        <f>SUM(H13*I13)</f>
        <v>0</v>
      </c>
      <c r="L13" s="35"/>
      <c r="M13" s="9">
        <v>50</v>
      </c>
      <c r="N13" s="10">
        <f>SUM(L13*M13)</f>
        <v>0</v>
      </c>
      <c r="P13" s="35"/>
      <c r="Q13" s="9">
        <v>50</v>
      </c>
      <c r="R13" s="10">
        <f>SUM(P13*Q13)</f>
        <v>0</v>
      </c>
      <c r="T13" s="11">
        <f>SUM(D13+H13+L13+P13)</f>
        <v>0</v>
      </c>
      <c r="U13" s="9">
        <v>50</v>
      </c>
      <c r="V13" s="10">
        <f>SUM(T13*U13)</f>
        <v>0</v>
      </c>
    </row>
    <row r="14" spans="2:22" ht="17.5" customHeight="1" x14ac:dyDescent="0.25">
      <c r="D14" s="11"/>
      <c r="E14" s="9"/>
      <c r="F14" s="9"/>
      <c r="H14" s="11"/>
      <c r="I14" s="9"/>
      <c r="J14" s="9"/>
      <c r="L14" s="11"/>
      <c r="M14" s="9"/>
      <c r="N14" s="9"/>
      <c r="P14" s="11"/>
      <c r="Q14" s="9"/>
      <c r="R14" s="9"/>
      <c r="U14" s="9"/>
      <c r="V14" s="9"/>
    </row>
    <row r="15" spans="2:22" ht="17.5" customHeight="1" thickBot="1" x14ac:dyDescent="0.35">
      <c r="B15" s="12" t="s">
        <v>5</v>
      </c>
      <c r="C15" s="12"/>
      <c r="D15" s="13">
        <f>SUM(D13:D14)</f>
        <v>0</v>
      </c>
      <c r="E15" s="14"/>
      <c r="F15" s="15">
        <f>SUM(F13-F14)</f>
        <v>0</v>
      </c>
      <c r="H15" s="13">
        <f>SUM(H13:H14)</f>
        <v>0</v>
      </c>
      <c r="I15" s="14"/>
      <c r="J15" s="15">
        <f>SUM(J13-J14)</f>
        <v>0</v>
      </c>
      <c r="L15" s="13">
        <f>SUM(L13:L14)</f>
        <v>0</v>
      </c>
      <c r="M15" s="14"/>
      <c r="N15" s="15">
        <f>SUM(N13-N14)</f>
        <v>0</v>
      </c>
      <c r="P15" s="13">
        <f>SUM(P13:P14)</f>
        <v>0</v>
      </c>
      <c r="Q15" s="14"/>
      <c r="R15" s="15">
        <f>SUM(R13-R14)</f>
        <v>0</v>
      </c>
      <c r="T15" s="13">
        <f>SUM(T13:T13)</f>
        <v>0</v>
      </c>
      <c r="U15" s="14"/>
      <c r="V15" s="15">
        <f>SUM(V13-V14)</f>
        <v>0</v>
      </c>
    </row>
    <row r="18" spans="2:23" ht="17.5" customHeight="1" x14ac:dyDescent="0.35">
      <c r="B18" s="123" t="s">
        <v>12</v>
      </c>
      <c r="C18" s="123"/>
      <c r="D18" s="6" t="s">
        <v>6</v>
      </c>
      <c r="E18" s="16" t="s">
        <v>7</v>
      </c>
      <c r="F18" s="7" t="s">
        <v>4</v>
      </c>
      <c r="H18" s="6" t="s">
        <v>6</v>
      </c>
      <c r="I18" s="16" t="s">
        <v>7</v>
      </c>
      <c r="J18" s="7" t="s">
        <v>4</v>
      </c>
      <c r="L18" s="6" t="s">
        <v>6</v>
      </c>
      <c r="M18" s="16" t="s">
        <v>7</v>
      </c>
      <c r="N18" s="7" t="s">
        <v>4</v>
      </c>
      <c r="P18" s="6" t="s">
        <v>6</v>
      </c>
      <c r="Q18" s="16" t="s">
        <v>7</v>
      </c>
      <c r="R18" s="7" t="s">
        <v>4</v>
      </c>
      <c r="T18" s="6" t="s">
        <v>6</v>
      </c>
      <c r="U18" s="16" t="s">
        <v>7</v>
      </c>
      <c r="V18" s="7" t="s">
        <v>4</v>
      </c>
    </row>
    <row r="19" spans="2:23" ht="17.5" customHeight="1" x14ac:dyDescent="0.35">
      <c r="B19" s="33"/>
      <c r="C19" s="33"/>
      <c r="D19" s="6"/>
      <c r="E19" s="16"/>
      <c r="F19" s="7"/>
      <c r="H19" s="6"/>
      <c r="I19" s="16"/>
      <c r="J19" s="7"/>
      <c r="L19" s="6"/>
      <c r="M19" s="16"/>
      <c r="N19" s="7"/>
      <c r="P19" s="6"/>
      <c r="Q19" s="16"/>
      <c r="R19" s="7"/>
      <c r="T19" s="6"/>
      <c r="U19" s="16"/>
      <c r="V19" s="7"/>
    </row>
    <row r="20" spans="2:23" ht="17.5" customHeight="1" x14ac:dyDescent="0.25">
      <c r="B20" s="21" t="s">
        <v>13</v>
      </c>
      <c r="C20" s="8"/>
      <c r="D20" s="35"/>
      <c r="E20" s="9">
        <v>90</v>
      </c>
      <c r="F20" s="10">
        <f>SUM(D20*E20)</f>
        <v>0</v>
      </c>
      <c r="H20" s="35"/>
      <c r="I20" s="9">
        <v>90</v>
      </c>
      <c r="J20" s="10">
        <f>SUM(H20*I20)</f>
        <v>0</v>
      </c>
      <c r="L20" s="35"/>
      <c r="M20" s="9">
        <v>90</v>
      </c>
      <c r="N20" s="10">
        <f>SUM(L20*M20)</f>
        <v>0</v>
      </c>
      <c r="P20" s="35"/>
      <c r="Q20" s="9">
        <v>90</v>
      </c>
      <c r="R20" s="10">
        <f>SUM(P20*Q20)</f>
        <v>0</v>
      </c>
      <c r="T20" s="11">
        <f>SUM(D20+H20+L20+P20)</f>
        <v>0</v>
      </c>
      <c r="U20" s="9">
        <v>90</v>
      </c>
      <c r="V20" s="10">
        <f>SUM(T20*U20)</f>
        <v>0</v>
      </c>
      <c r="W20" s="21" t="s">
        <v>28</v>
      </c>
    </row>
    <row r="21" spans="2:23" ht="17.5" customHeight="1" x14ac:dyDescent="0.25">
      <c r="B21" s="21" t="s">
        <v>14</v>
      </c>
      <c r="C21" s="8"/>
      <c r="D21" s="35"/>
      <c r="E21" s="9">
        <v>8</v>
      </c>
      <c r="F21" s="10">
        <f>SUM(D21*E21)</f>
        <v>0</v>
      </c>
      <c r="H21" s="35"/>
      <c r="I21" s="9">
        <v>8</v>
      </c>
      <c r="J21" s="10">
        <f>SUM(H21*I21)</f>
        <v>0</v>
      </c>
      <c r="L21" s="35"/>
      <c r="M21" s="9">
        <v>8</v>
      </c>
      <c r="N21" s="10">
        <f>SUM(L21*M21)</f>
        <v>0</v>
      </c>
      <c r="P21" s="35"/>
      <c r="Q21" s="9">
        <v>8</v>
      </c>
      <c r="R21" s="10">
        <f>SUM(P21*Q21)</f>
        <v>0</v>
      </c>
      <c r="T21" s="11">
        <f>SUM(D21+H21+L21+P21)</f>
        <v>0</v>
      </c>
      <c r="U21" s="9">
        <v>8</v>
      </c>
      <c r="V21" s="10">
        <f>SUM(T21*U21)</f>
        <v>0</v>
      </c>
      <c r="W21" s="21" t="s">
        <v>28</v>
      </c>
    </row>
    <row r="22" spans="2:23" ht="17.5" customHeight="1" x14ac:dyDescent="0.25">
      <c r="B22" s="21"/>
      <c r="D22" s="11"/>
      <c r="E22" s="9"/>
      <c r="F22" s="9"/>
      <c r="H22" s="11"/>
      <c r="I22" s="9"/>
      <c r="J22" s="9"/>
      <c r="L22" s="11"/>
      <c r="M22" s="9"/>
      <c r="N22" s="9"/>
      <c r="P22" s="11"/>
      <c r="Q22" s="9"/>
      <c r="R22" s="9"/>
      <c r="T22" s="11"/>
      <c r="U22" s="9"/>
      <c r="V22" s="9"/>
    </row>
    <row r="23" spans="2:23" ht="17.5" customHeight="1" thickBot="1" x14ac:dyDescent="0.35">
      <c r="B23" s="12" t="s">
        <v>5</v>
      </c>
      <c r="C23" s="12"/>
      <c r="D23" s="13">
        <f>SUM(D20:D21)</f>
        <v>0</v>
      </c>
      <c r="E23" s="14"/>
      <c r="F23" s="14">
        <f>SUM(F20:F21)</f>
        <v>0</v>
      </c>
      <c r="H23" s="13">
        <f>SUM(H20:H21)</f>
        <v>0</v>
      </c>
      <c r="I23" s="14"/>
      <c r="J23" s="14">
        <f>SUM(J20:J21)</f>
        <v>0</v>
      </c>
      <c r="L23" s="13">
        <f>SUM(L20:L21)</f>
        <v>0</v>
      </c>
      <c r="M23" s="14"/>
      <c r="N23" s="14">
        <f>SUM(N20:N21)</f>
        <v>0</v>
      </c>
      <c r="P23" s="13">
        <f>SUM(P20:P21)</f>
        <v>0</v>
      </c>
      <c r="Q23" s="14"/>
      <c r="R23" s="14">
        <f>SUM(R20:R21)</f>
        <v>0</v>
      </c>
      <c r="T23" s="13">
        <f>SUM(T20:T21)</f>
        <v>0</v>
      </c>
      <c r="U23" s="14"/>
      <c r="V23" s="14">
        <f>SUM(V20:V21)</f>
        <v>0</v>
      </c>
    </row>
    <row r="24" spans="2:23" ht="17.5" customHeight="1" x14ac:dyDescent="0.25">
      <c r="D24" s="11"/>
      <c r="E24" s="9"/>
      <c r="F24" s="9"/>
      <c r="H24" s="11"/>
      <c r="I24" s="9"/>
      <c r="J24" s="9"/>
      <c r="L24" s="11"/>
      <c r="M24" s="9"/>
      <c r="N24" s="9"/>
      <c r="P24" s="11"/>
      <c r="Q24" s="9"/>
      <c r="R24" s="9"/>
      <c r="T24" s="11"/>
      <c r="U24" s="9"/>
      <c r="V24" s="9"/>
    </row>
    <row r="25" spans="2:23" ht="17.5" customHeight="1" x14ac:dyDescent="0.25">
      <c r="D25" s="11"/>
      <c r="E25" s="9"/>
      <c r="F25" s="9"/>
      <c r="H25" s="11"/>
      <c r="I25" s="9"/>
      <c r="J25" s="9"/>
      <c r="L25" s="11"/>
      <c r="M25" s="9"/>
      <c r="N25" s="9"/>
      <c r="P25" s="11"/>
      <c r="Q25" s="9"/>
      <c r="R25" s="9"/>
      <c r="T25" s="11"/>
      <c r="U25" s="9"/>
      <c r="V25" s="9"/>
    </row>
    <row r="26" spans="2:23" ht="17.5" customHeight="1" x14ac:dyDescent="0.25">
      <c r="B26" s="122" t="s">
        <v>15</v>
      </c>
      <c r="C26" s="122"/>
      <c r="D26" s="6" t="s">
        <v>6</v>
      </c>
      <c r="E26" s="16" t="s">
        <v>7</v>
      </c>
      <c r="F26" s="7" t="s">
        <v>4</v>
      </c>
      <c r="H26" s="6" t="s">
        <v>6</v>
      </c>
      <c r="I26" s="16" t="s">
        <v>7</v>
      </c>
      <c r="J26" s="7" t="s">
        <v>4</v>
      </c>
      <c r="L26" s="6" t="s">
        <v>6</v>
      </c>
      <c r="M26" s="16" t="s">
        <v>7</v>
      </c>
      <c r="N26" s="7" t="s">
        <v>4</v>
      </c>
      <c r="P26" s="6" t="s">
        <v>6</v>
      </c>
      <c r="Q26" s="16" t="s">
        <v>7</v>
      </c>
      <c r="R26" s="7" t="s">
        <v>4</v>
      </c>
      <c r="T26" s="6" t="s">
        <v>6</v>
      </c>
      <c r="U26" s="16" t="s">
        <v>7</v>
      </c>
      <c r="V26" s="7" t="s">
        <v>4</v>
      </c>
    </row>
    <row r="27" spans="2:23" ht="17.5" customHeight="1" x14ac:dyDescent="0.25">
      <c r="B27" s="122"/>
      <c r="C27" s="122"/>
      <c r="D27" s="35"/>
      <c r="E27" s="9">
        <v>440</v>
      </c>
      <c r="F27" s="10">
        <f>SUM(D27*E27)</f>
        <v>0</v>
      </c>
      <c r="H27" s="35"/>
      <c r="I27" s="9">
        <v>440</v>
      </c>
      <c r="J27" s="10">
        <f>SUM(H27*I27)</f>
        <v>0</v>
      </c>
      <c r="L27" s="35"/>
      <c r="M27" s="9">
        <v>440</v>
      </c>
      <c r="N27" s="10">
        <f>SUM(L27*M27)</f>
        <v>0</v>
      </c>
      <c r="P27" s="35"/>
      <c r="Q27" s="9">
        <v>440</v>
      </c>
      <c r="R27" s="10">
        <f>SUM(P27*Q27)</f>
        <v>0</v>
      </c>
      <c r="T27" s="11">
        <f>SUM(D27+H27+L27+P27)</f>
        <v>0</v>
      </c>
      <c r="U27" s="9">
        <v>440</v>
      </c>
      <c r="V27" s="9">
        <f>SUM(T27*U27)</f>
        <v>0</v>
      </c>
    </row>
    <row r="28" spans="2:23" ht="17.5" customHeight="1" x14ac:dyDescent="0.25">
      <c r="D28" s="11"/>
      <c r="E28" s="9"/>
      <c r="F28" s="9"/>
      <c r="H28" s="11"/>
      <c r="I28" s="9"/>
      <c r="J28" s="9"/>
      <c r="L28" s="11"/>
      <c r="M28" s="9"/>
      <c r="N28" s="9"/>
      <c r="P28" s="11"/>
      <c r="Q28" s="9"/>
      <c r="R28" s="9"/>
      <c r="T28" s="11"/>
      <c r="U28" s="9"/>
      <c r="V28" s="9"/>
    </row>
    <row r="29" spans="2:23" ht="17.5" customHeight="1" thickBot="1" x14ac:dyDescent="0.35">
      <c r="B29" s="12" t="s">
        <v>5</v>
      </c>
      <c r="C29" s="12"/>
      <c r="D29" s="13">
        <f>SUM(D27:D28)</f>
        <v>0</v>
      </c>
      <c r="E29" s="14"/>
      <c r="F29" s="14">
        <f>SUM(F27:F28)</f>
        <v>0</v>
      </c>
      <c r="H29" s="13">
        <f>SUM(H27:H28)</f>
        <v>0</v>
      </c>
      <c r="I29" s="14"/>
      <c r="J29" s="14">
        <f>SUM(J27:J28)</f>
        <v>0</v>
      </c>
      <c r="L29" s="13">
        <f>SUM(L27:L28)</f>
        <v>0</v>
      </c>
      <c r="M29" s="14"/>
      <c r="N29" s="14">
        <f>SUM(N27:N28)</f>
        <v>0</v>
      </c>
      <c r="P29" s="13">
        <f>SUM(P27:P28)</f>
        <v>0</v>
      </c>
      <c r="Q29" s="14"/>
      <c r="R29" s="14">
        <f>SUM(R27:R28)</f>
        <v>0</v>
      </c>
      <c r="T29" s="13">
        <f>SUM(T27:T28)</f>
        <v>0</v>
      </c>
      <c r="U29" s="14"/>
      <c r="V29" s="14">
        <f>SUM(V27:V28)</f>
        <v>0</v>
      </c>
    </row>
    <row r="30" spans="2:23" ht="17.5" customHeight="1" x14ac:dyDescent="0.25">
      <c r="D30" s="11"/>
      <c r="E30" s="9"/>
      <c r="F30" s="9"/>
      <c r="H30" s="11"/>
      <c r="I30" s="9"/>
      <c r="J30" s="9"/>
      <c r="L30" s="11"/>
      <c r="M30" s="9"/>
      <c r="N30" s="9"/>
      <c r="P30" s="11"/>
      <c r="Q30" s="9"/>
      <c r="R30" s="9"/>
      <c r="T30" s="11"/>
      <c r="U30" s="9"/>
      <c r="V30" s="9"/>
    </row>
    <row r="31" spans="2:23" ht="17.5" customHeight="1" x14ac:dyDescent="0.25">
      <c r="D31" s="11"/>
      <c r="E31" s="9"/>
      <c r="F31" s="9"/>
      <c r="H31" s="11"/>
      <c r="I31" s="9"/>
      <c r="J31" s="9"/>
      <c r="L31" s="11"/>
      <c r="M31" s="9"/>
      <c r="N31" s="9"/>
      <c r="P31" s="11"/>
      <c r="Q31" s="9"/>
      <c r="R31" s="9"/>
      <c r="T31" s="11"/>
      <c r="U31" s="9"/>
      <c r="V31" s="9"/>
    </row>
    <row r="32" spans="2:23" ht="17.5" customHeight="1" x14ac:dyDescent="0.25">
      <c r="B32" s="122" t="s">
        <v>16</v>
      </c>
      <c r="C32" s="122"/>
      <c r="D32" s="6" t="s">
        <v>6</v>
      </c>
      <c r="E32" s="16" t="s">
        <v>7</v>
      </c>
      <c r="F32" s="7" t="s">
        <v>4</v>
      </c>
      <c r="H32" s="6" t="s">
        <v>6</v>
      </c>
      <c r="I32" s="16" t="s">
        <v>7</v>
      </c>
      <c r="J32" s="7" t="s">
        <v>4</v>
      </c>
      <c r="L32" s="6" t="s">
        <v>6</v>
      </c>
      <c r="M32" s="16" t="s">
        <v>7</v>
      </c>
      <c r="N32" s="7" t="s">
        <v>4</v>
      </c>
      <c r="P32" s="6" t="s">
        <v>6</v>
      </c>
      <c r="Q32" s="16" t="s">
        <v>7</v>
      </c>
      <c r="R32" s="7" t="s">
        <v>4</v>
      </c>
      <c r="T32" s="6" t="s">
        <v>6</v>
      </c>
      <c r="U32" s="16" t="s">
        <v>7</v>
      </c>
      <c r="V32" s="7" t="s">
        <v>4</v>
      </c>
    </row>
    <row r="33" spans="2:22" ht="17.5" customHeight="1" x14ac:dyDescent="0.25">
      <c r="B33" s="122"/>
      <c r="C33" s="122"/>
      <c r="D33" s="35"/>
      <c r="E33" s="9">
        <v>180</v>
      </c>
      <c r="F33" s="10">
        <f>SUM(D33*E33)</f>
        <v>0</v>
      </c>
      <c r="H33" s="35"/>
      <c r="I33" s="9">
        <v>180</v>
      </c>
      <c r="J33" s="10">
        <f>SUM(H33*I33)</f>
        <v>0</v>
      </c>
      <c r="L33" s="35"/>
      <c r="M33" s="9">
        <v>180</v>
      </c>
      <c r="N33" s="10">
        <f>SUM(L33*M33)</f>
        <v>0</v>
      </c>
      <c r="P33" s="35"/>
      <c r="Q33" s="9">
        <v>180</v>
      </c>
      <c r="R33" s="10">
        <f>SUM(P33*Q33)</f>
        <v>0</v>
      </c>
      <c r="T33" s="11">
        <f>SUM(D33+H33+L33+P33)</f>
        <v>0</v>
      </c>
      <c r="U33" s="9">
        <v>180</v>
      </c>
      <c r="V33" s="9">
        <f>SUM(T33*U33)</f>
        <v>0</v>
      </c>
    </row>
    <row r="34" spans="2:22" ht="17.5" customHeight="1" x14ac:dyDescent="0.25">
      <c r="D34" s="11"/>
      <c r="E34" s="9"/>
      <c r="F34" s="9"/>
      <c r="H34" s="11"/>
      <c r="I34" s="9"/>
      <c r="J34" s="9"/>
      <c r="L34" s="11"/>
      <c r="M34" s="9"/>
      <c r="N34" s="9"/>
      <c r="P34" s="11"/>
      <c r="Q34" s="9"/>
      <c r="R34" s="9"/>
      <c r="T34" s="11"/>
      <c r="U34" s="9"/>
      <c r="V34" s="9"/>
    </row>
    <row r="35" spans="2:22" ht="17.5" customHeight="1" thickBot="1" x14ac:dyDescent="0.35">
      <c r="B35" s="12" t="s">
        <v>5</v>
      </c>
      <c r="C35" s="12"/>
      <c r="D35" s="13">
        <f>SUM(D33:D34)</f>
        <v>0</v>
      </c>
      <c r="E35" s="14"/>
      <c r="F35" s="14">
        <f>SUM(F33:F34)</f>
        <v>0</v>
      </c>
      <c r="H35" s="13">
        <f>SUM(H33:H34)</f>
        <v>0</v>
      </c>
      <c r="I35" s="14"/>
      <c r="J35" s="14">
        <f>SUM(J33:J34)</f>
        <v>0</v>
      </c>
      <c r="L35" s="13">
        <f>SUM(L33:L34)</f>
        <v>0</v>
      </c>
      <c r="M35" s="14"/>
      <c r="N35" s="14">
        <f>SUM(N33:N34)</f>
        <v>0</v>
      </c>
      <c r="P35" s="13">
        <f>SUM(P33:P34)</f>
        <v>0</v>
      </c>
      <c r="Q35" s="14"/>
      <c r="R35" s="14">
        <f>SUM(R33:R34)</f>
        <v>0</v>
      </c>
      <c r="T35" s="13">
        <f>SUM(T33:T34)</f>
        <v>0</v>
      </c>
      <c r="U35" s="14"/>
      <c r="V35" s="14">
        <f>SUM(V33:V34)</f>
        <v>0</v>
      </c>
    </row>
    <row r="36" spans="2:22" ht="17.5" customHeight="1" x14ac:dyDescent="0.25">
      <c r="D36" s="11"/>
      <c r="E36" s="9"/>
      <c r="F36" s="9"/>
      <c r="H36" s="11"/>
      <c r="I36" s="9"/>
      <c r="J36" s="9"/>
      <c r="L36" s="11"/>
      <c r="M36" s="9"/>
      <c r="N36" s="9"/>
      <c r="P36" s="11"/>
      <c r="Q36" s="9"/>
      <c r="R36" s="9"/>
      <c r="T36" s="11"/>
      <c r="U36" s="9"/>
      <c r="V36" s="9"/>
    </row>
    <row r="37" spans="2:22" ht="17.5" customHeight="1" x14ac:dyDescent="0.25">
      <c r="D37" s="11"/>
      <c r="E37" s="9"/>
      <c r="F37" s="9"/>
      <c r="H37" s="11"/>
      <c r="I37" s="9"/>
      <c r="J37" s="9"/>
      <c r="L37" s="11"/>
      <c r="M37" s="9"/>
      <c r="N37" s="9"/>
      <c r="P37" s="11"/>
      <c r="Q37" s="9"/>
      <c r="R37" s="9"/>
      <c r="T37" s="11"/>
      <c r="U37" s="9"/>
      <c r="V37" s="9"/>
    </row>
    <row r="38" spans="2:22" ht="17.5" customHeight="1" x14ac:dyDescent="0.35">
      <c r="B38" s="5" t="s">
        <v>8</v>
      </c>
      <c r="C38" s="5"/>
      <c r="D38" s="6" t="s">
        <v>6</v>
      </c>
      <c r="E38" s="16" t="s">
        <v>7</v>
      </c>
      <c r="F38" s="7" t="s">
        <v>4</v>
      </c>
      <c r="H38" s="6" t="s">
        <v>6</v>
      </c>
      <c r="I38" s="16" t="s">
        <v>7</v>
      </c>
      <c r="J38" s="7" t="s">
        <v>4</v>
      </c>
      <c r="L38" s="6" t="s">
        <v>6</v>
      </c>
      <c r="M38" s="16" t="s">
        <v>7</v>
      </c>
      <c r="N38" s="7" t="s">
        <v>4</v>
      </c>
      <c r="P38" s="6" t="s">
        <v>6</v>
      </c>
      <c r="Q38" s="16" t="s">
        <v>7</v>
      </c>
      <c r="R38" s="7" t="s">
        <v>4</v>
      </c>
      <c r="T38" s="6" t="s">
        <v>6</v>
      </c>
      <c r="U38" s="16" t="s">
        <v>7</v>
      </c>
      <c r="V38" s="7" t="s">
        <v>4</v>
      </c>
    </row>
    <row r="39" spans="2:22" ht="17.5" customHeight="1" x14ac:dyDescent="0.25">
      <c r="D39" s="35"/>
      <c r="E39" s="9">
        <v>3000</v>
      </c>
      <c r="F39" s="10">
        <f>SUM(D39*E39)</f>
        <v>0</v>
      </c>
      <c r="H39" s="35"/>
      <c r="I39" s="9">
        <v>3000</v>
      </c>
      <c r="J39" s="10">
        <f>SUM(H39*I39)</f>
        <v>0</v>
      </c>
      <c r="L39" s="35"/>
      <c r="M39" s="9">
        <v>3000</v>
      </c>
      <c r="N39" s="10">
        <f>SUM(L39*M39)</f>
        <v>0</v>
      </c>
      <c r="P39" s="35"/>
      <c r="Q39" s="9">
        <v>3000</v>
      </c>
      <c r="R39" s="10">
        <f>SUM(P39*Q39)</f>
        <v>0</v>
      </c>
      <c r="T39" s="11">
        <f>SUM(D39+H39+L39+P39)</f>
        <v>0</v>
      </c>
      <c r="U39" s="9">
        <v>3000</v>
      </c>
      <c r="V39" s="9">
        <f>SUM(T39*U39)</f>
        <v>0</v>
      </c>
    </row>
    <row r="40" spans="2:22" ht="17.5" customHeight="1" x14ac:dyDescent="0.25">
      <c r="D40" s="11"/>
      <c r="E40" s="9"/>
      <c r="F40" s="9"/>
      <c r="H40" s="11"/>
      <c r="I40" s="9"/>
      <c r="J40" s="9"/>
      <c r="L40" s="11"/>
      <c r="M40" s="9"/>
      <c r="N40" s="9"/>
      <c r="P40" s="11"/>
      <c r="Q40" s="9"/>
      <c r="R40" s="9"/>
      <c r="T40" s="11"/>
      <c r="U40" s="9"/>
      <c r="V40" s="9"/>
    </row>
    <row r="41" spans="2:22" ht="17.5" customHeight="1" thickBot="1" x14ac:dyDescent="0.35">
      <c r="B41" s="12" t="s">
        <v>9</v>
      </c>
      <c r="C41" s="12"/>
      <c r="D41" s="13">
        <f>SUM(D39:D40)</f>
        <v>0</v>
      </c>
      <c r="E41" s="14"/>
      <c r="F41" s="14">
        <f>SUM(F39:F40)</f>
        <v>0</v>
      </c>
      <c r="H41" s="13">
        <f>SUM(H39:H40)</f>
        <v>0</v>
      </c>
      <c r="I41" s="14"/>
      <c r="J41" s="14">
        <f>SUM(J39:J40)</f>
        <v>0</v>
      </c>
      <c r="L41" s="13">
        <f>SUM(L39:L40)</f>
        <v>0</v>
      </c>
      <c r="M41" s="14"/>
      <c r="N41" s="14">
        <f>SUM(N39:N40)</f>
        <v>0</v>
      </c>
      <c r="P41" s="13">
        <f>SUM(P39:P40)</f>
        <v>0</v>
      </c>
      <c r="Q41" s="14"/>
      <c r="R41" s="14">
        <f>SUM(R39:R40)</f>
        <v>0</v>
      </c>
      <c r="T41" s="13">
        <f>SUM(T39:T40)</f>
        <v>0</v>
      </c>
      <c r="U41" s="14"/>
      <c r="V41" s="14">
        <f>SUM(V39:V40)</f>
        <v>0</v>
      </c>
    </row>
    <row r="42" spans="2:22" ht="17.5" customHeight="1" x14ac:dyDescent="0.25">
      <c r="D42" s="11"/>
      <c r="H42" s="11"/>
      <c r="L42" s="11"/>
      <c r="P42" s="11"/>
      <c r="T42" s="11"/>
    </row>
    <row r="43" spans="2:22" ht="17.5" customHeight="1" x14ac:dyDescent="0.25">
      <c r="D43" s="11"/>
      <c r="H43" s="11"/>
      <c r="L43" s="11"/>
      <c r="P43" s="11"/>
      <c r="T43" s="11"/>
    </row>
    <row r="44" spans="2:22" ht="17.5" customHeight="1" x14ac:dyDescent="0.35">
      <c r="B44" s="5" t="s">
        <v>10</v>
      </c>
      <c r="C44" s="5"/>
      <c r="D44" s="6" t="s">
        <v>6</v>
      </c>
      <c r="E44" s="16" t="s">
        <v>7</v>
      </c>
      <c r="F44" s="7" t="s">
        <v>4</v>
      </c>
      <c r="H44" s="6" t="s">
        <v>6</v>
      </c>
      <c r="I44" s="16" t="s">
        <v>7</v>
      </c>
      <c r="J44" s="7" t="s">
        <v>4</v>
      </c>
      <c r="L44" s="6" t="s">
        <v>6</v>
      </c>
      <c r="M44" s="16" t="s">
        <v>7</v>
      </c>
      <c r="N44" s="7" t="s">
        <v>4</v>
      </c>
      <c r="P44" s="6" t="s">
        <v>6</v>
      </c>
      <c r="Q44" s="16" t="s">
        <v>7</v>
      </c>
      <c r="R44" s="7" t="s">
        <v>4</v>
      </c>
      <c r="T44" s="6" t="s">
        <v>6</v>
      </c>
      <c r="U44" s="16" t="s">
        <v>7</v>
      </c>
      <c r="V44" s="7" t="s">
        <v>4</v>
      </c>
    </row>
    <row r="45" spans="2:22" ht="17.5" customHeight="1" x14ac:dyDescent="0.25">
      <c r="D45" s="35"/>
      <c r="E45" s="9">
        <v>500</v>
      </c>
      <c r="F45" s="10">
        <f>SUM(D45*E45)</f>
        <v>0</v>
      </c>
      <c r="H45" s="35"/>
      <c r="I45" s="9">
        <v>500</v>
      </c>
      <c r="J45" s="10">
        <f>SUM(H45*I45)</f>
        <v>0</v>
      </c>
      <c r="L45" s="35"/>
      <c r="M45" s="9">
        <v>500</v>
      </c>
      <c r="N45" s="10">
        <f>SUM(L45*M45)</f>
        <v>0</v>
      </c>
      <c r="P45" s="35"/>
      <c r="Q45" s="9">
        <v>500</v>
      </c>
      <c r="R45" s="10">
        <f>SUM(P45*Q45)</f>
        <v>0</v>
      </c>
      <c r="T45" s="11">
        <f>SUM(D45+H45+L45+P45)</f>
        <v>0</v>
      </c>
      <c r="U45" s="9">
        <v>500</v>
      </c>
      <c r="V45" s="9">
        <f>SUM(T45*U45)</f>
        <v>0</v>
      </c>
    </row>
    <row r="46" spans="2:22" ht="17.5" customHeight="1" x14ac:dyDescent="0.25">
      <c r="D46" s="11"/>
      <c r="E46" s="9"/>
      <c r="F46" s="9"/>
      <c r="H46" s="11"/>
      <c r="I46" s="9"/>
      <c r="J46" s="9"/>
      <c r="L46" s="11"/>
      <c r="M46" s="9"/>
      <c r="N46" s="9"/>
      <c r="P46" s="11"/>
      <c r="Q46" s="9"/>
      <c r="R46" s="9"/>
      <c r="T46" s="11"/>
      <c r="U46" s="9"/>
      <c r="V46" s="9"/>
    </row>
    <row r="47" spans="2:22" ht="17.5" customHeight="1" thickBot="1" x14ac:dyDescent="0.35">
      <c r="B47" s="12" t="s">
        <v>9</v>
      </c>
      <c r="C47" s="12"/>
      <c r="D47" s="13">
        <f>SUM(D45:D46)</f>
        <v>0</v>
      </c>
      <c r="E47" s="14"/>
      <c r="F47" s="14">
        <f>SUM(F45:F46)</f>
        <v>0</v>
      </c>
      <c r="H47" s="13">
        <f>SUM(H45:H46)</f>
        <v>0</v>
      </c>
      <c r="I47" s="14"/>
      <c r="J47" s="14">
        <f>SUM(J45:J46)</f>
        <v>0</v>
      </c>
      <c r="L47" s="13">
        <f>SUM(L45:L46)</f>
        <v>0</v>
      </c>
      <c r="M47" s="14"/>
      <c r="N47" s="14">
        <f>SUM(N45:N46)</f>
        <v>0</v>
      </c>
      <c r="P47" s="13">
        <f>SUM(P45:P46)</f>
        <v>0</v>
      </c>
      <c r="Q47" s="14"/>
      <c r="R47" s="14">
        <f>SUM(R45:R46)</f>
        <v>0</v>
      </c>
      <c r="T47" s="13">
        <f>SUM(T45:T46)</f>
        <v>0</v>
      </c>
      <c r="U47" s="14"/>
      <c r="V47" s="14">
        <f>SUM(V45:V46)</f>
        <v>0</v>
      </c>
    </row>
    <row r="50" spans="2:22" ht="17.5" customHeight="1" thickBot="1" x14ac:dyDescent="0.4">
      <c r="B50" s="17" t="s">
        <v>17</v>
      </c>
      <c r="C50" s="17"/>
      <c r="D50" s="18"/>
      <c r="E50" s="19"/>
      <c r="F50" s="19">
        <f>SUM(F47+F41+F35+F29+F23+F15)</f>
        <v>0</v>
      </c>
      <c r="H50" s="18"/>
      <c r="I50" s="19"/>
      <c r="J50" s="19">
        <f>SUM(J47+J41+J35+J29+J23+J15)</f>
        <v>0</v>
      </c>
      <c r="L50" s="18"/>
      <c r="M50" s="19"/>
      <c r="N50" s="19">
        <f>SUM(N47+N41+N35+N29+N23+N15)</f>
        <v>0</v>
      </c>
      <c r="P50" s="18"/>
      <c r="Q50" s="19"/>
      <c r="R50" s="19">
        <f>SUM(R47+R41+R35+R29+R23+R15)</f>
        <v>0</v>
      </c>
      <c r="T50" s="18"/>
      <c r="U50" s="19"/>
      <c r="V50" s="19">
        <f>SUM(V47+V41+V35+V29+V23+V15)</f>
        <v>0</v>
      </c>
    </row>
    <row r="51" spans="2:22" ht="17.5" customHeight="1" x14ac:dyDescent="0.25">
      <c r="E51" s="3"/>
      <c r="F51" s="3"/>
      <c r="I51" s="3"/>
      <c r="J51" s="3"/>
      <c r="M51" s="3"/>
      <c r="N51" s="3"/>
      <c r="Q51" s="3"/>
      <c r="R51" s="3"/>
      <c r="U51" s="3"/>
      <c r="V51" s="3"/>
    </row>
    <row r="52" spans="2:22" ht="17.5" customHeight="1" x14ac:dyDescent="0.25">
      <c r="T52" s="21" t="s">
        <v>202</v>
      </c>
      <c r="V52">
        <v>250000</v>
      </c>
    </row>
    <row r="53" spans="2:22" s="48" customFormat="1" x14ac:dyDescent="0.25">
      <c r="C53" s="114"/>
      <c r="T53" s="114" t="s">
        <v>203</v>
      </c>
      <c r="V53" s="48">
        <f>SUM(V52-V50)</f>
        <v>250000</v>
      </c>
    </row>
    <row r="54" spans="2:22" x14ac:dyDescent="0.25">
      <c r="T54" s="21" t="s">
        <v>204</v>
      </c>
      <c r="V54" s="23">
        <f>SUM(V53/V52)</f>
        <v>1</v>
      </c>
    </row>
  </sheetData>
  <mergeCells count="13">
    <mergeCell ref="T1:V3"/>
    <mergeCell ref="T9:V9"/>
    <mergeCell ref="B32:C33"/>
    <mergeCell ref="D9:F9"/>
    <mergeCell ref="L1:N3"/>
    <mergeCell ref="L9:N9"/>
    <mergeCell ref="P1:R3"/>
    <mergeCell ref="P9:R9"/>
    <mergeCell ref="H1:J3"/>
    <mergeCell ref="H9:J9"/>
    <mergeCell ref="D1:F3"/>
    <mergeCell ref="B18:C18"/>
    <mergeCell ref="B26:C27"/>
  </mergeCells>
  <pageMargins left="0.70866141732283472" right="0.74803149606299213" top="0.47244094488188981" bottom="0.98425196850393704" header="0.51181102362204722" footer="0.51181102362204722"/>
  <pageSetup paperSize="9" scale="54" orientation="landscape" r:id="rId1"/>
  <headerFooter alignWithMargins="0">
    <oddFooter>&amp;C&amp;Z&amp;F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15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109</v>
      </c>
      <c r="C8" s="52" t="s">
        <v>110</v>
      </c>
      <c r="D8" s="53" t="s">
        <v>91</v>
      </c>
      <c r="E8" s="54" t="s">
        <v>111</v>
      </c>
      <c r="F8" s="52">
        <v>3961</v>
      </c>
      <c r="G8" s="52" t="s">
        <v>112</v>
      </c>
      <c r="H8" s="52">
        <v>10</v>
      </c>
      <c r="I8" s="52">
        <v>51</v>
      </c>
      <c r="J8" s="52">
        <v>208</v>
      </c>
      <c r="K8" s="52">
        <v>5171</v>
      </c>
      <c r="L8" s="52">
        <v>2011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 t="s">
        <v>113</v>
      </c>
      <c r="F11" s="148"/>
      <c r="G11" s="148"/>
      <c r="H11" s="55"/>
      <c r="I11" s="55"/>
      <c r="J11" s="149" t="e">
        <f>#REF!</f>
        <v>#REF!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15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86" t="s">
        <v>115</v>
      </c>
      <c r="C8" s="52" t="s">
        <v>116</v>
      </c>
      <c r="D8" s="53" t="s">
        <v>114</v>
      </c>
      <c r="E8" s="54" t="s">
        <v>117</v>
      </c>
      <c r="F8" s="52">
        <v>1731</v>
      </c>
      <c r="G8" s="52" t="s">
        <v>118</v>
      </c>
      <c r="H8" s="52">
        <v>12</v>
      </c>
      <c r="I8" s="52">
        <v>51</v>
      </c>
      <c r="J8" s="52">
        <v>208</v>
      </c>
      <c r="K8" s="52">
        <v>4640</v>
      </c>
      <c r="L8" s="52">
        <v>2010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>
        <v>0.04</v>
      </c>
      <c r="F11" s="148"/>
      <c r="G11" s="148"/>
      <c r="H11" s="55"/>
      <c r="I11" s="55"/>
      <c r="J11" s="149">
        <f>H58</f>
        <v>0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L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style="83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44.5" customHeight="1" x14ac:dyDescent="0.25">
      <c r="K2" s="124"/>
      <c r="L2" s="124"/>
    </row>
    <row r="3" spans="2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2" ht="17.25" customHeight="1" x14ac:dyDescent="0.25"/>
    <row r="6" spans="2:12" s="28" customFormat="1" ht="39" customHeight="1" x14ac:dyDescent="0.25">
      <c r="B6" s="84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85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86" t="s">
        <v>119</v>
      </c>
      <c r="C8" s="52" t="s">
        <v>120</v>
      </c>
      <c r="D8" s="53" t="s">
        <v>106</v>
      </c>
      <c r="E8" s="54" t="s">
        <v>121</v>
      </c>
      <c r="F8" s="52">
        <v>1945</v>
      </c>
      <c r="G8" s="52" t="s">
        <v>122</v>
      </c>
      <c r="H8" s="52">
        <v>20</v>
      </c>
      <c r="I8" s="52">
        <v>51</v>
      </c>
      <c r="J8" s="52">
        <v>140</v>
      </c>
      <c r="K8" s="52">
        <v>6374</v>
      </c>
      <c r="L8" s="52">
        <v>2010</v>
      </c>
    </row>
    <row r="9" spans="2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6">
        <v>0.04</v>
      </c>
      <c r="F11" s="148"/>
      <c r="G11" s="148"/>
      <c r="H11" s="55"/>
      <c r="I11" s="55"/>
      <c r="J11" s="149">
        <f>H74</f>
        <v>0</v>
      </c>
      <c r="K11" s="149"/>
      <c r="L11" s="149"/>
    </row>
    <row r="12" spans="2:12" ht="21.75" customHeight="1" x14ac:dyDescent="0.25">
      <c r="C12" s="23"/>
      <c r="D12" s="45"/>
      <c r="G12" s="23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85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5"/>
  <sheetViews>
    <sheetView zoomScale="70" zoomScaleNormal="70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/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124</v>
      </c>
      <c r="C8" s="52" t="s">
        <v>96</v>
      </c>
      <c r="D8" s="53" t="s">
        <v>97</v>
      </c>
      <c r="E8" s="54" t="s">
        <v>125</v>
      </c>
      <c r="F8" s="52">
        <v>1148</v>
      </c>
      <c r="G8" s="52" t="s">
        <v>99</v>
      </c>
      <c r="H8" s="52">
        <v>20</v>
      </c>
      <c r="I8" s="52">
        <v>51</v>
      </c>
      <c r="J8" s="52">
        <v>260</v>
      </c>
      <c r="K8" s="52">
        <v>9213</v>
      </c>
      <c r="L8" s="52">
        <v>2011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/>
      <c r="F11" s="148"/>
      <c r="G11" s="148"/>
      <c r="H11" s="55"/>
      <c r="I11" s="55"/>
      <c r="J11" s="149">
        <f>H115</f>
        <v>0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7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P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8" width="15.7265625" customWidth="1"/>
    <col min="9" max="9" width="16.81640625" customWidth="1"/>
    <col min="10" max="10" width="9.81640625" customWidth="1"/>
    <col min="11" max="12" width="15.7265625" customWidth="1"/>
  </cols>
  <sheetData>
    <row r="1" spans="2:16" ht="12.5" x14ac:dyDescent="0.25">
      <c r="K1" s="124" t="s">
        <v>19</v>
      </c>
      <c r="L1" s="124"/>
    </row>
    <row r="2" spans="2:16" ht="44.5" customHeight="1" x14ac:dyDescent="0.25">
      <c r="K2" s="124"/>
      <c r="L2" s="124"/>
    </row>
    <row r="3" spans="2:16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6" s="24" customFormat="1" ht="38.15" customHeight="1" x14ac:dyDescent="0.25">
      <c r="B4" s="131" t="s">
        <v>32</v>
      </c>
      <c r="C4" s="132"/>
      <c r="D4" s="65" t="s">
        <v>22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6" ht="17.25" customHeight="1" x14ac:dyDescent="0.25"/>
    <row r="6" spans="2:16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6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6" ht="21.75" customHeight="1" x14ac:dyDescent="0.3">
      <c r="B8" s="52" t="s">
        <v>126</v>
      </c>
      <c r="C8" s="52" t="s">
        <v>127</v>
      </c>
      <c r="D8" s="53" t="s">
        <v>123</v>
      </c>
      <c r="E8" s="54" t="s">
        <v>128</v>
      </c>
      <c r="F8" s="52">
        <v>7252</v>
      </c>
      <c r="G8" s="52" t="s">
        <v>129</v>
      </c>
      <c r="H8" s="52">
        <v>20</v>
      </c>
      <c r="I8" s="52">
        <v>52</v>
      </c>
      <c r="J8" s="52"/>
      <c r="K8" s="52" t="s">
        <v>192</v>
      </c>
      <c r="L8" s="52">
        <v>2012</v>
      </c>
    </row>
    <row r="9" spans="2:16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  <c r="P9" s="112"/>
    </row>
    <row r="10" spans="2:16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  <c r="P10" s="112"/>
    </row>
    <row r="11" spans="2:16" ht="21.75" customHeight="1" x14ac:dyDescent="0.3">
      <c r="C11" s="23"/>
      <c r="D11" s="45"/>
      <c r="E11" s="157">
        <v>6</v>
      </c>
      <c r="F11" s="158"/>
      <c r="G11" s="158"/>
      <c r="H11" s="55">
        <v>41797</v>
      </c>
      <c r="I11" s="55">
        <v>41845</v>
      </c>
      <c r="J11" s="149">
        <f>H47</f>
        <v>0</v>
      </c>
      <c r="K11" s="149"/>
      <c r="L11" s="149"/>
    </row>
    <row r="12" spans="2:16" ht="21.75" customHeight="1" x14ac:dyDescent="0.25">
      <c r="C12" s="23"/>
      <c r="D12" s="45"/>
      <c r="G12" s="23"/>
      <c r="I12" s="152" t="s">
        <v>78</v>
      </c>
    </row>
    <row r="13" spans="2:16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6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4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44" customWidth="1"/>
    <col min="5" max="5" width="15.7265625" style="45" customWidth="1"/>
    <col min="6" max="6" width="5.26953125" style="44" customWidth="1"/>
    <col min="7" max="7" width="15.7265625" style="44" customWidth="1"/>
    <col min="8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44.5" customHeight="1" x14ac:dyDescent="0.25">
      <c r="K2" s="124"/>
      <c r="L2" s="124"/>
    </row>
    <row r="3" spans="2:12" s="24" customFormat="1" ht="43.5" customHeight="1" x14ac:dyDescent="0.25">
      <c r="B3" s="133" t="s">
        <v>81</v>
      </c>
      <c r="C3" s="133"/>
      <c r="D3" s="133"/>
      <c r="E3" s="133"/>
      <c r="F3" s="89"/>
      <c r="G3" s="89"/>
      <c r="J3" s="117" t="s">
        <v>212</v>
      </c>
    </row>
    <row r="4" spans="2:12" s="24" customFormat="1" ht="38.15" customHeight="1" x14ac:dyDescent="0.25">
      <c r="B4" s="131" t="s">
        <v>32</v>
      </c>
      <c r="C4" s="132"/>
      <c r="D4" s="90" t="s">
        <v>22</v>
      </c>
      <c r="E4" s="91"/>
      <c r="F4" s="91"/>
      <c r="G4" s="91"/>
      <c r="H4" s="66"/>
      <c r="I4" s="131" t="s">
        <v>209</v>
      </c>
      <c r="J4" s="135"/>
      <c r="K4" s="132"/>
      <c r="L4" s="132"/>
    </row>
    <row r="5" spans="2:12" ht="17.25" customHeight="1" x14ac:dyDescent="0.25"/>
    <row r="6" spans="2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36" t="s">
        <v>54</v>
      </c>
      <c r="C7" s="31" t="s">
        <v>57</v>
      </c>
      <c r="D7" s="92" t="s">
        <v>58</v>
      </c>
      <c r="E7" s="92" t="s">
        <v>59</v>
      </c>
      <c r="F7" s="92" t="s">
        <v>61</v>
      </c>
      <c r="G7" s="92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52" t="s">
        <v>132</v>
      </c>
      <c r="C8" s="52" t="s">
        <v>133</v>
      </c>
      <c r="D8" s="53" t="s">
        <v>108</v>
      </c>
      <c r="E8" s="93" t="s">
        <v>134</v>
      </c>
      <c r="F8" s="53">
        <v>7188</v>
      </c>
      <c r="G8" s="53" t="s">
        <v>135</v>
      </c>
      <c r="H8" s="94">
        <v>13</v>
      </c>
      <c r="I8" s="52">
        <v>52</v>
      </c>
      <c r="J8" s="52"/>
      <c r="K8" s="52" t="s">
        <v>136</v>
      </c>
      <c r="L8" s="52">
        <v>2008</v>
      </c>
    </row>
    <row r="9" spans="2:12" ht="21.75" customHeight="1" x14ac:dyDescent="0.25"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9">
        <v>6</v>
      </c>
      <c r="F11" s="160"/>
      <c r="G11" s="160"/>
      <c r="H11" s="95">
        <v>41803</v>
      </c>
      <c r="I11" s="55">
        <v>41851</v>
      </c>
      <c r="J11" s="149">
        <f>H44</f>
        <v>0</v>
      </c>
      <c r="K11" s="149"/>
      <c r="L11" s="149"/>
    </row>
    <row r="12" spans="2:12" ht="21.75" customHeight="1" x14ac:dyDescent="0.25">
      <c r="C12" s="23"/>
      <c r="D12" s="45"/>
      <c r="G12" s="45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36" t="s">
        <v>67</v>
      </c>
      <c r="C14" s="31" t="s">
        <v>43</v>
      </c>
      <c r="D14" s="92" t="s">
        <v>68</v>
      </c>
      <c r="E14" s="96" t="s">
        <v>25</v>
      </c>
      <c r="F14" s="92" t="s">
        <v>61</v>
      </c>
      <c r="G14" s="92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44" spans="5:11" s="46" customFormat="1" ht="21.75" customHeight="1" thickBot="1" x14ac:dyDescent="0.35">
      <c r="E44" s="99" t="s">
        <v>5</v>
      </c>
      <c r="F44" s="98"/>
      <c r="G44" s="98"/>
      <c r="H44" s="97">
        <f>SUM(H15:H43)</f>
        <v>0</v>
      </c>
      <c r="I44" s="97"/>
      <c r="J44" s="97">
        <f>SUM(J15:J43)</f>
        <v>0</v>
      </c>
      <c r="K44" s="100" t="e">
        <f t="shared" ref="K44" si="0">(J44*100)/H44</f>
        <v>#DIV/0!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6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L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44.5" customHeight="1" x14ac:dyDescent="0.25">
      <c r="K2" s="124"/>
      <c r="L2" s="124"/>
    </row>
    <row r="3" spans="2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2" s="24" customFormat="1" ht="38.15" customHeight="1" x14ac:dyDescent="0.25">
      <c r="B4" s="131" t="s">
        <v>32</v>
      </c>
      <c r="C4" s="132"/>
      <c r="D4" s="65" t="s">
        <v>140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2" ht="17.25" customHeight="1" x14ac:dyDescent="0.25"/>
    <row r="6" spans="2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52" t="s">
        <v>141</v>
      </c>
      <c r="C8" s="52" t="s">
        <v>142</v>
      </c>
      <c r="D8" s="53" t="s">
        <v>108</v>
      </c>
      <c r="E8" s="54" t="s">
        <v>143</v>
      </c>
      <c r="F8" s="52">
        <v>3076</v>
      </c>
      <c r="G8" s="52" t="s">
        <v>144</v>
      </c>
      <c r="H8" s="52">
        <v>12</v>
      </c>
      <c r="I8" s="52">
        <v>200</v>
      </c>
      <c r="J8" s="52">
        <v>42</v>
      </c>
      <c r="K8" s="52" t="s">
        <v>145</v>
      </c>
      <c r="L8" s="52">
        <v>2011</v>
      </c>
    </row>
    <row r="9" spans="2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7">
        <v>5</v>
      </c>
      <c r="F11" s="158"/>
      <c r="G11" s="158"/>
      <c r="H11" s="55">
        <v>41786</v>
      </c>
      <c r="I11" s="55" t="s">
        <v>146</v>
      </c>
      <c r="J11" s="149">
        <v>891</v>
      </c>
      <c r="K11" s="149"/>
      <c r="L11" s="149"/>
    </row>
    <row r="12" spans="2:12" ht="21.75" customHeight="1" x14ac:dyDescent="0.25">
      <c r="C12" s="23"/>
      <c r="D12" s="45"/>
      <c r="G12" s="23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L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7" style="22" bestFit="1" customWidth="1"/>
    <col min="5" max="5" width="18.7265625" style="23" bestFit="1" customWidth="1"/>
    <col min="6" max="6" width="5" bestFit="1" customWidth="1"/>
    <col min="7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44.5" customHeight="1" x14ac:dyDescent="0.25">
      <c r="K2" s="124"/>
      <c r="L2" s="124"/>
    </row>
    <row r="3" spans="2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2" s="24" customFormat="1" ht="38.15" customHeight="1" x14ac:dyDescent="0.25">
      <c r="B4" s="131" t="s">
        <v>32</v>
      </c>
      <c r="C4" s="132"/>
      <c r="D4" s="65" t="s">
        <v>150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2" ht="17.25" customHeight="1" x14ac:dyDescent="0.25"/>
    <row r="6" spans="2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52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6" x14ac:dyDescent="0.3">
      <c r="B8" s="52" t="s">
        <v>151</v>
      </c>
      <c r="C8" s="52" t="s">
        <v>137</v>
      </c>
      <c r="D8" s="94" t="s">
        <v>152</v>
      </c>
      <c r="E8" s="54" t="s">
        <v>138</v>
      </c>
      <c r="F8" s="52">
        <v>6440</v>
      </c>
      <c r="G8" s="52" t="s">
        <v>139</v>
      </c>
      <c r="H8" s="94">
        <v>14</v>
      </c>
      <c r="I8" s="52"/>
      <c r="J8" s="101" t="s">
        <v>153</v>
      </c>
      <c r="K8" s="94" t="s">
        <v>154</v>
      </c>
      <c r="L8" s="52"/>
    </row>
    <row r="9" spans="2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7">
        <v>4</v>
      </c>
      <c r="F11" s="158"/>
      <c r="G11" s="158"/>
      <c r="H11" s="55">
        <v>41759</v>
      </c>
      <c r="I11" s="55">
        <v>41871</v>
      </c>
      <c r="J11" s="149">
        <f>H74</f>
        <v>0</v>
      </c>
      <c r="K11" s="149"/>
      <c r="L11" s="149"/>
    </row>
    <row r="12" spans="2:12" ht="21.75" customHeight="1" x14ac:dyDescent="0.25">
      <c r="C12" s="23"/>
      <c r="D12" s="45"/>
      <c r="G12" s="23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7" fitToHeight="5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L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44.5" customHeight="1" x14ac:dyDescent="0.25">
      <c r="K2" s="124"/>
      <c r="L2" s="124"/>
    </row>
    <row r="3" spans="2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2" s="24" customFormat="1" ht="38.15" customHeight="1" x14ac:dyDescent="0.25">
      <c r="B4" s="131" t="s">
        <v>32</v>
      </c>
      <c r="C4" s="132"/>
      <c r="D4" s="65" t="s">
        <v>22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2" ht="17.25" customHeight="1" x14ac:dyDescent="0.25"/>
    <row r="6" spans="2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52" t="s">
        <v>193</v>
      </c>
      <c r="C8" s="52" t="s">
        <v>179</v>
      </c>
      <c r="D8" s="53" t="s">
        <v>148</v>
      </c>
      <c r="E8" s="54" t="s">
        <v>194</v>
      </c>
      <c r="F8" s="52">
        <v>7550</v>
      </c>
      <c r="G8" s="52" t="s">
        <v>195</v>
      </c>
      <c r="H8" s="52">
        <v>7</v>
      </c>
      <c r="I8" s="52">
        <v>52</v>
      </c>
      <c r="J8" s="52"/>
      <c r="K8" s="52" t="s">
        <v>196</v>
      </c>
      <c r="L8" s="52">
        <v>2011</v>
      </c>
    </row>
    <row r="9" spans="2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7">
        <v>7</v>
      </c>
      <c r="F11" s="158"/>
      <c r="G11" s="158"/>
      <c r="H11" s="55">
        <v>41818</v>
      </c>
      <c r="I11" s="55">
        <v>41850</v>
      </c>
      <c r="J11" s="149">
        <v>435</v>
      </c>
      <c r="K11" s="149"/>
      <c r="L11" s="149"/>
    </row>
    <row r="12" spans="2:12" ht="21.75" customHeight="1" x14ac:dyDescent="0.25">
      <c r="C12" s="23"/>
      <c r="D12" s="45"/>
      <c r="G12" s="23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3" fitToHeight="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Q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2:17" ht="12.5" x14ac:dyDescent="0.25">
      <c r="K1" s="124" t="s">
        <v>19</v>
      </c>
      <c r="L1" s="124"/>
    </row>
    <row r="2" spans="2:17" ht="44.5" customHeight="1" x14ac:dyDescent="0.25">
      <c r="K2" s="124"/>
      <c r="L2" s="124"/>
    </row>
    <row r="3" spans="2:17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7" s="24" customFormat="1" ht="38.15" customHeight="1" x14ac:dyDescent="0.25">
      <c r="B4" s="131" t="s">
        <v>32</v>
      </c>
      <c r="C4" s="132"/>
      <c r="D4" s="65" t="s">
        <v>155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7" ht="17.25" customHeight="1" x14ac:dyDescent="0.25"/>
    <row r="6" spans="2:17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7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7" ht="21.75" customHeight="1" x14ac:dyDescent="0.3">
      <c r="B8" s="86" t="s">
        <v>197</v>
      </c>
      <c r="C8" s="53" t="s">
        <v>199</v>
      </c>
      <c r="D8" s="53" t="s">
        <v>200</v>
      </c>
      <c r="E8" s="54" t="s">
        <v>201</v>
      </c>
      <c r="F8" s="52">
        <v>8094</v>
      </c>
      <c r="G8" s="52" t="s">
        <v>198</v>
      </c>
      <c r="H8" s="52">
        <v>12</v>
      </c>
      <c r="I8" s="52">
        <v>50</v>
      </c>
      <c r="J8" s="52">
        <v>51</v>
      </c>
      <c r="K8" s="52">
        <v>10302</v>
      </c>
      <c r="L8" s="52">
        <v>2012</v>
      </c>
    </row>
    <row r="9" spans="2:17" ht="21.75" customHeight="1" x14ac:dyDescent="0.35">
      <c r="D9" s="44"/>
      <c r="E9" s="141" t="s">
        <v>79</v>
      </c>
      <c r="F9" s="142"/>
      <c r="G9" s="143"/>
      <c r="H9" s="154">
        <v>41795</v>
      </c>
      <c r="I9" s="154">
        <v>41860</v>
      </c>
      <c r="J9" s="141" t="s">
        <v>66</v>
      </c>
      <c r="K9" s="142"/>
      <c r="L9" s="143"/>
      <c r="Q9" s="113"/>
    </row>
    <row r="10" spans="2:17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7" ht="21.75" customHeight="1" x14ac:dyDescent="0.3">
      <c r="C11" s="23"/>
      <c r="D11" s="45"/>
      <c r="E11" s="156"/>
      <c r="F11" s="148"/>
      <c r="G11" s="148"/>
      <c r="H11" s="55"/>
      <c r="I11" s="55"/>
      <c r="J11" s="149">
        <v>443</v>
      </c>
      <c r="K11" s="149"/>
      <c r="L11" s="149"/>
    </row>
    <row r="12" spans="2:17" ht="21.75" customHeight="1" x14ac:dyDescent="0.25">
      <c r="C12" s="23"/>
      <c r="D12" s="45"/>
      <c r="G12" s="23"/>
      <c r="I12" s="152" t="s">
        <v>78</v>
      </c>
    </row>
    <row r="13" spans="2:17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7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autoFilter ref="B14:L43" xr:uid="{00000000-0009-0000-0000-000012000000}">
    <sortState xmlns:xlrd2="http://schemas.microsoft.com/office/spreadsheetml/2017/richdata2" ref="B15:L43">
      <sortCondition ref="B14:B43"/>
    </sortState>
  </autoFilter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1:Q8"/>
  <sheetViews>
    <sheetView zoomScale="85" zoomScaleNormal="85" workbookViewId="0">
      <pane xSplit="6" ySplit="8" topLeftCell="H9" activePane="bottomRight" state="frozen"/>
      <selection pane="topRight" activeCell="G1" sqref="G1"/>
      <selection pane="bottomLeft" activeCell="A9" sqref="A9"/>
      <selection pane="bottomRight" activeCell="N3" sqref="N3"/>
    </sheetView>
  </sheetViews>
  <sheetFormatPr baseColWidth="10" defaultRowHeight="48.75" customHeight="1" x14ac:dyDescent="0.25"/>
  <cols>
    <col min="1" max="1" width="4.1796875" customWidth="1"/>
    <col min="2" max="3" width="15.7265625" customWidth="1"/>
    <col min="4" max="4" width="15.7265625" style="22" customWidth="1"/>
    <col min="5" max="5" width="15.7265625" style="40" customWidth="1"/>
    <col min="6" max="11" width="15.7265625" customWidth="1"/>
    <col min="12" max="12" width="1.26953125" customWidth="1"/>
    <col min="13" max="15" width="18.7265625" customWidth="1"/>
    <col min="16" max="16" width="5" bestFit="1" customWidth="1"/>
    <col min="17" max="17" width="18.7265625" customWidth="1"/>
  </cols>
  <sheetData>
    <row r="1" spans="2:17" ht="48.75" customHeight="1" x14ac:dyDescent="0.25">
      <c r="N1" s="124" t="s">
        <v>19</v>
      </c>
      <c r="O1" s="124"/>
      <c r="P1" s="124"/>
      <c r="Q1" s="124"/>
    </row>
    <row r="2" spans="2:17" ht="12.5" x14ac:dyDescent="0.25">
      <c r="N2" s="124"/>
      <c r="O2" s="124"/>
      <c r="P2" s="124"/>
      <c r="Q2" s="124"/>
    </row>
    <row r="3" spans="2:17" s="24" customFormat="1" ht="48.75" customHeight="1" x14ac:dyDescent="0.25">
      <c r="B3" s="133" t="s">
        <v>33</v>
      </c>
      <c r="C3" s="134"/>
      <c r="D3" s="134"/>
      <c r="E3" s="134"/>
      <c r="F3" s="134"/>
      <c r="G3" s="134"/>
      <c r="H3" s="134"/>
      <c r="J3" s="117" t="s">
        <v>27</v>
      </c>
      <c r="M3" s="39">
        <v>2025</v>
      </c>
    </row>
    <row r="4" spans="2:17" s="24" customFormat="1" ht="48.75" customHeight="1" x14ac:dyDescent="0.25">
      <c r="B4" s="131" t="s">
        <v>32</v>
      </c>
      <c r="C4" s="132"/>
      <c r="D4" s="26"/>
      <c r="E4" s="42"/>
      <c r="F4" s="27"/>
      <c r="G4" s="27"/>
      <c r="H4" s="27"/>
      <c r="I4" s="26"/>
      <c r="J4" s="26"/>
      <c r="K4" s="27"/>
      <c r="M4" s="131" t="s">
        <v>206</v>
      </c>
      <c r="N4" s="135"/>
      <c r="O4" s="132"/>
      <c r="P4" s="132"/>
    </row>
    <row r="5" spans="2:17" ht="17.25" customHeight="1" x14ac:dyDescent="0.25">
      <c r="P5" t="s">
        <v>28</v>
      </c>
    </row>
    <row r="6" spans="2:17" s="28" customFormat="1" ht="48.75" customHeight="1" x14ac:dyDescent="0.25">
      <c r="B6" s="125" t="s">
        <v>39</v>
      </c>
      <c r="C6" s="126"/>
      <c r="D6" s="126"/>
      <c r="E6" s="126"/>
      <c r="F6" s="126"/>
      <c r="G6" s="126"/>
      <c r="H6" s="126"/>
      <c r="I6" s="126"/>
      <c r="J6" s="126"/>
      <c r="K6" s="126"/>
    </row>
    <row r="7" spans="2:17" s="28" customFormat="1" ht="48.75" customHeight="1" x14ac:dyDescent="0.25">
      <c r="B7" s="127" t="s">
        <v>40</v>
      </c>
      <c r="C7" s="128"/>
      <c r="D7" s="128"/>
      <c r="E7" s="129"/>
      <c r="F7" s="130"/>
      <c r="G7" s="129"/>
      <c r="H7" s="127" t="s">
        <v>41</v>
      </c>
      <c r="I7" s="128"/>
      <c r="J7" s="128"/>
      <c r="K7" s="129"/>
      <c r="M7" s="125" t="s">
        <v>42</v>
      </c>
      <c r="N7" s="126"/>
      <c r="O7" s="126"/>
      <c r="P7" s="126"/>
      <c r="Q7" s="126"/>
    </row>
    <row r="8" spans="2:17" s="29" customFormat="1" ht="48.75" customHeight="1" x14ac:dyDescent="0.25">
      <c r="B8" s="36" t="s">
        <v>34</v>
      </c>
      <c r="C8" s="36" t="s">
        <v>35</v>
      </c>
      <c r="D8" s="36" t="s">
        <v>36</v>
      </c>
      <c r="E8" s="43" t="s">
        <v>37</v>
      </c>
      <c r="F8" s="36" t="s">
        <v>38</v>
      </c>
      <c r="G8" s="36" t="s">
        <v>26</v>
      </c>
      <c r="H8" s="36" t="s">
        <v>34</v>
      </c>
      <c r="I8" s="36" t="s">
        <v>35</v>
      </c>
      <c r="J8" s="36" t="s">
        <v>36</v>
      </c>
      <c r="K8" s="43" t="s">
        <v>37</v>
      </c>
      <c r="L8" s="32"/>
      <c r="M8" s="31" t="s">
        <v>43</v>
      </c>
      <c r="N8" s="31" t="s">
        <v>44</v>
      </c>
      <c r="O8" s="30" t="s">
        <v>25</v>
      </c>
      <c r="P8" s="30" t="s">
        <v>18</v>
      </c>
      <c r="Q8" s="30" t="s">
        <v>45</v>
      </c>
    </row>
  </sheetData>
  <autoFilter ref="B8:Q125" xr:uid="{00000000-0009-0000-0000-000001000000}">
    <sortState xmlns:xlrd2="http://schemas.microsoft.com/office/spreadsheetml/2017/richdata2" ref="B9:Q385">
      <sortCondition ref="B8:B125"/>
    </sortState>
  </autoFilter>
  <mergeCells count="9">
    <mergeCell ref="N1:Q2"/>
    <mergeCell ref="B6:K6"/>
    <mergeCell ref="B7:E7"/>
    <mergeCell ref="F7:G7"/>
    <mergeCell ref="H7:K7"/>
    <mergeCell ref="M7:Q7"/>
    <mergeCell ref="B4:C4"/>
    <mergeCell ref="B3:H3"/>
    <mergeCell ref="M4:P4"/>
  </mergeCells>
  <printOptions gridLines="1"/>
  <pageMargins left="0.23622047244094491" right="0.23622047244094491" top="0.74803149606299213" bottom="0.74803149606299213" header="0.31496062992125984" footer="0.31496062992125984"/>
  <pageSetup paperSize="9" scale="60" fitToHeight="100" orientation="landscape" r:id="rId1"/>
  <headerFooter alignWithMargins="0">
    <oddFooter>&amp;C&amp;Z&amp;F&amp;R&amp;P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L14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44.5" customHeight="1" x14ac:dyDescent="0.25">
      <c r="K2" s="124"/>
      <c r="L2" s="124"/>
    </row>
    <row r="3" spans="2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2:12" s="24" customFormat="1" ht="38.15" customHeight="1" x14ac:dyDescent="0.25">
      <c r="B4" s="131" t="s">
        <v>32</v>
      </c>
      <c r="C4" s="132"/>
      <c r="D4" s="65" t="s">
        <v>155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2:12" ht="17.25" customHeight="1" x14ac:dyDescent="0.25"/>
    <row r="6" spans="2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86" t="s">
        <v>156</v>
      </c>
      <c r="C8" s="52" t="s">
        <v>157</v>
      </c>
      <c r="D8" s="53" t="s">
        <v>147</v>
      </c>
      <c r="E8" s="54"/>
      <c r="F8" s="52"/>
      <c r="G8" s="52"/>
      <c r="H8" s="52"/>
      <c r="I8" s="52"/>
      <c r="J8" s="52"/>
      <c r="K8" s="52"/>
      <c r="L8" s="52"/>
    </row>
    <row r="9" spans="2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6"/>
      <c r="F11" s="148"/>
      <c r="G11" s="148"/>
      <c r="H11" s="55"/>
      <c r="I11" s="55"/>
      <c r="J11" s="149">
        <v>150</v>
      </c>
      <c r="K11" s="149"/>
      <c r="L11" s="149"/>
    </row>
    <row r="12" spans="2:12" ht="21.75" customHeight="1" x14ac:dyDescent="0.25">
      <c r="C12" s="23"/>
      <c r="D12" s="45"/>
      <c r="G12" s="23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8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L15"/>
  <sheetViews>
    <sheetView zoomScale="70" zoomScaleNormal="70" workbookViewId="0">
      <selection activeCell="J3" sqref="J3"/>
    </sheetView>
  </sheetViews>
  <sheetFormatPr baseColWidth="10" defaultColWidth="10.81640625" defaultRowHeight="17.149999999999999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61" t="s">
        <v>19</v>
      </c>
      <c r="L1" s="161"/>
    </row>
    <row r="2" spans="1:12" ht="44.5" customHeight="1" x14ac:dyDescent="0.25">
      <c r="K2" s="161"/>
      <c r="L2" s="161"/>
    </row>
    <row r="3" spans="1:12" s="102" customFormat="1" ht="43.5" customHeight="1" x14ac:dyDescent="0.25">
      <c r="B3" s="162" t="s">
        <v>81</v>
      </c>
      <c r="C3" s="162"/>
      <c r="D3" s="162"/>
      <c r="E3" s="162"/>
      <c r="J3" s="118" t="s">
        <v>212</v>
      </c>
    </row>
    <row r="4" spans="1:12" s="102" customFormat="1" ht="38.15" customHeight="1" x14ac:dyDescent="0.25">
      <c r="B4" s="163" t="s">
        <v>32</v>
      </c>
      <c r="C4" s="132"/>
      <c r="D4" s="103" t="s">
        <v>155</v>
      </c>
      <c r="E4" s="104"/>
      <c r="F4" s="104"/>
      <c r="G4" s="104"/>
      <c r="H4" s="104"/>
      <c r="I4" s="163" t="s">
        <v>209</v>
      </c>
      <c r="J4" s="164"/>
      <c r="K4" s="132"/>
      <c r="L4" s="132"/>
    </row>
    <row r="5" spans="1:12" ht="17.25" customHeight="1" x14ac:dyDescent="0.25"/>
    <row r="6" spans="1:12" s="28" customFormat="1" ht="39" customHeight="1" x14ac:dyDescent="0.25">
      <c r="B6" s="105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158</v>
      </c>
      <c r="C8" s="52" t="s">
        <v>159</v>
      </c>
      <c r="D8" s="53" t="s">
        <v>160</v>
      </c>
      <c r="E8" s="54"/>
      <c r="F8" s="52"/>
      <c r="G8" s="52"/>
      <c r="H8" s="52">
        <v>14</v>
      </c>
      <c r="I8" s="52">
        <v>50</v>
      </c>
      <c r="J8" s="52">
        <v>66</v>
      </c>
      <c r="K8" s="52">
        <v>31077</v>
      </c>
      <c r="L8" s="52">
        <v>2011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/>
      <c r="F11" s="148"/>
      <c r="G11" s="148"/>
      <c r="H11" s="55"/>
      <c r="I11" s="55"/>
      <c r="J11" s="149">
        <v>1746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106" t="s">
        <v>52</v>
      </c>
      <c r="B15" s="107">
        <v>41440</v>
      </c>
      <c r="C15" s="106" t="s">
        <v>74</v>
      </c>
      <c r="D15" s="58" t="s">
        <v>75</v>
      </c>
      <c r="E15" s="106" t="s">
        <v>29</v>
      </c>
      <c r="F15" s="106">
        <v>1967</v>
      </c>
      <c r="G15" s="106" t="s">
        <v>30</v>
      </c>
      <c r="H15" s="106">
        <v>14</v>
      </c>
      <c r="I15" s="106" t="s">
        <v>31</v>
      </c>
      <c r="J15" s="59">
        <v>9</v>
      </c>
      <c r="K15" s="60">
        <f>(J15*100)/H15</f>
        <v>64.285714285714292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7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N15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  <col min="14" max="14" width="14.36328125" customWidth="1"/>
  </cols>
  <sheetData>
    <row r="1" spans="1:14" ht="12.5" x14ac:dyDescent="0.25">
      <c r="K1" s="124" t="s">
        <v>19</v>
      </c>
      <c r="L1" s="124"/>
    </row>
    <row r="2" spans="1:14" ht="44.5" customHeight="1" x14ac:dyDescent="0.25">
      <c r="K2" s="124"/>
      <c r="L2" s="124"/>
    </row>
    <row r="3" spans="1:14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4" s="24" customFormat="1" ht="38.15" customHeight="1" x14ac:dyDescent="0.25">
      <c r="B4" s="131" t="s">
        <v>32</v>
      </c>
      <c r="C4" s="132"/>
      <c r="D4" s="65" t="s">
        <v>155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4" ht="17.25" customHeight="1" x14ac:dyDescent="0.25"/>
    <row r="6" spans="1:14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4" s="29" customFormat="1" ht="48.75" customHeight="1" x14ac:dyDescent="0.25">
      <c r="B7" s="36"/>
      <c r="C7" s="31"/>
      <c r="D7" s="31"/>
      <c r="E7" s="31"/>
      <c r="F7" s="31"/>
      <c r="G7" s="31"/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4" ht="21.75" customHeight="1" x14ac:dyDescent="0.3">
      <c r="B8" s="86" t="s">
        <v>161</v>
      </c>
      <c r="C8" s="52" t="s">
        <v>162</v>
      </c>
      <c r="D8" s="53"/>
      <c r="E8" s="54" t="s">
        <v>163</v>
      </c>
      <c r="F8" s="52">
        <v>3860</v>
      </c>
      <c r="G8" s="52" t="s">
        <v>149</v>
      </c>
      <c r="H8" s="52">
        <v>12</v>
      </c>
      <c r="I8" s="52">
        <v>50</v>
      </c>
      <c r="J8" s="52">
        <v>66</v>
      </c>
      <c r="K8" s="52">
        <v>31032</v>
      </c>
      <c r="L8" s="52">
        <v>2011</v>
      </c>
    </row>
    <row r="9" spans="1:14" ht="21.75" customHeight="1" x14ac:dyDescent="0.25">
      <c r="D9" s="44"/>
      <c r="E9" s="141" t="s">
        <v>79</v>
      </c>
      <c r="F9" s="142"/>
      <c r="G9" s="143"/>
      <c r="H9" s="154">
        <v>41795</v>
      </c>
      <c r="I9" s="154">
        <v>41860</v>
      </c>
      <c r="J9" s="141">
        <v>432</v>
      </c>
      <c r="K9" s="142"/>
      <c r="L9" s="143"/>
    </row>
    <row r="10" spans="1:14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4" ht="21.75" customHeight="1" x14ac:dyDescent="0.3">
      <c r="C11" s="23"/>
      <c r="D11" s="45"/>
      <c r="E11" s="156"/>
      <c r="F11" s="148"/>
      <c r="G11" s="148"/>
      <c r="H11" s="55"/>
      <c r="I11" s="55"/>
      <c r="J11" s="149">
        <f>J88</f>
        <v>0</v>
      </c>
      <c r="K11" s="149"/>
      <c r="L11" s="149"/>
    </row>
    <row r="12" spans="1:14" ht="21.75" customHeight="1" x14ac:dyDescent="0.25">
      <c r="C12" s="23"/>
      <c r="D12" s="45"/>
      <c r="G12" s="23"/>
      <c r="I12" s="152" t="s">
        <v>78</v>
      </c>
    </row>
    <row r="13" spans="1:14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4" ht="52" x14ac:dyDescent="0.25">
      <c r="B14" s="36" t="s">
        <v>67</v>
      </c>
      <c r="C14" s="31" t="s">
        <v>164</v>
      </c>
      <c r="D14" s="31" t="s">
        <v>165</v>
      </c>
      <c r="E14" s="30" t="s">
        <v>43</v>
      </c>
      <c r="F14" s="31" t="s">
        <v>68</v>
      </c>
      <c r="G14" s="31" t="s">
        <v>25</v>
      </c>
      <c r="H14" s="31" t="s">
        <v>61</v>
      </c>
      <c r="I14" s="36" t="s">
        <v>76</v>
      </c>
      <c r="J14" s="36" t="s">
        <v>69</v>
      </c>
      <c r="K14" s="36" t="s">
        <v>71</v>
      </c>
      <c r="L14" s="36" t="s">
        <v>70</v>
      </c>
      <c r="M14" s="36" t="s">
        <v>72</v>
      </c>
      <c r="N14" s="36" t="s">
        <v>80</v>
      </c>
    </row>
    <row r="15" spans="1:14" ht="21.75" customHeight="1" x14ac:dyDescent="0.25">
      <c r="A15" s="56"/>
      <c r="B15" s="57">
        <v>41795</v>
      </c>
      <c r="C15" s="56">
        <v>1</v>
      </c>
      <c r="D15" s="58">
        <v>2</v>
      </c>
      <c r="E15" s="56" t="s">
        <v>166</v>
      </c>
      <c r="F15" s="56" t="s">
        <v>130</v>
      </c>
      <c r="G15" s="56" t="s">
        <v>167</v>
      </c>
      <c r="H15" s="56">
        <v>3860</v>
      </c>
      <c r="I15" s="56" t="s">
        <v>168</v>
      </c>
      <c r="J15" s="59">
        <v>2</v>
      </c>
      <c r="K15" s="88" t="s">
        <v>169</v>
      </c>
      <c r="L15" s="60">
        <v>0</v>
      </c>
      <c r="M15">
        <f>IF(L15="","",(L15*100)/J15)</f>
        <v>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69" fitToHeight="6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L15"/>
  <sheetViews>
    <sheetView workbookViewId="0">
      <selection activeCell="J3" sqref="J3"/>
    </sheetView>
  </sheetViews>
  <sheetFormatPr baseColWidth="10" defaultColWidth="10.81640625" defaultRowHeight="17.149999999999999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108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E1" s="23"/>
      <c r="K1" s="161" t="s">
        <v>19</v>
      </c>
      <c r="L1" s="161"/>
    </row>
    <row r="2" spans="1:12" ht="44.5" customHeight="1" x14ac:dyDescent="0.25">
      <c r="E2" s="23"/>
      <c r="K2" s="161"/>
      <c r="L2" s="161"/>
    </row>
    <row r="3" spans="1:12" s="102" customFormat="1" ht="43.5" customHeight="1" x14ac:dyDescent="0.25">
      <c r="B3" s="162" t="s">
        <v>81</v>
      </c>
      <c r="C3" s="162"/>
      <c r="D3" s="162"/>
      <c r="E3" s="162"/>
      <c r="J3" s="118" t="s">
        <v>212</v>
      </c>
    </row>
    <row r="4" spans="1:12" s="102" customFormat="1" ht="38.15" customHeight="1" x14ac:dyDescent="0.25">
      <c r="B4" s="163" t="s">
        <v>32</v>
      </c>
      <c r="C4" s="132"/>
      <c r="D4" s="103" t="s">
        <v>155</v>
      </c>
      <c r="E4" s="104"/>
      <c r="F4" s="104"/>
      <c r="G4" s="104"/>
      <c r="H4" s="104"/>
      <c r="I4" s="163" t="s">
        <v>209</v>
      </c>
      <c r="J4" s="164"/>
      <c r="K4" s="132"/>
      <c r="L4" s="132"/>
    </row>
    <row r="5" spans="1:12" ht="17.25" customHeight="1" x14ac:dyDescent="0.25">
      <c r="E5" s="23"/>
    </row>
    <row r="6" spans="1:12" s="28" customFormat="1" ht="39" customHeight="1" x14ac:dyDescent="0.25">
      <c r="B6" s="105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170</v>
      </c>
      <c r="C8" s="52" t="s">
        <v>171</v>
      </c>
      <c r="D8" s="53" t="s">
        <v>172</v>
      </c>
      <c r="E8" s="54" t="s">
        <v>173</v>
      </c>
      <c r="F8" s="52">
        <v>6196</v>
      </c>
      <c r="G8" s="52" t="s">
        <v>174</v>
      </c>
      <c r="H8" s="52">
        <v>8</v>
      </c>
      <c r="I8" s="52">
        <v>50</v>
      </c>
      <c r="J8" s="52">
        <v>53</v>
      </c>
      <c r="K8" s="52">
        <v>50809</v>
      </c>
      <c r="L8" s="52">
        <v>2011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/>
      <c r="F11" s="148"/>
      <c r="G11" s="148"/>
      <c r="H11" s="55">
        <v>41790</v>
      </c>
      <c r="I11" s="55">
        <v>41860</v>
      </c>
      <c r="J11" s="149">
        <v>521</v>
      </c>
      <c r="K11" s="149"/>
      <c r="L11" s="149"/>
    </row>
    <row r="12" spans="1:12" ht="21.75" customHeight="1" x14ac:dyDescent="0.25">
      <c r="C12" s="23"/>
      <c r="D12" s="45"/>
      <c r="E12" s="23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106" t="s">
        <v>52</v>
      </c>
      <c r="B15" s="107">
        <v>41440</v>
      </c>
      <c r="C15" s="106" t="s">
        <v>74</v>
      </c>
      <c r="D15" s="58" t="s">
        <v>75</v>
      </c>
      <c r="E15" s="106" t="s">
        <v>29</v>
      </c>
      <c r="F15" s="106">
        <v>1967</v>
      </c>
      <c r="G15" s="106" t="s">
        <v>30</v>
      </c>
      <c r="H15" s="106">
        <v>14</v>
      </c>
      <c r="I15" s="106" t="s">
        <v>31</v>
      </c>
      <c r="J15" s="59">
        <v>9</v>
      </c>
      <c r="K15" s="60">
        <f>(J15*100)/H15</f>
        <v>64.285714285714292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14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1:L30"/>
  <sheetViews>
    <sheetView workbookViewId="0">
      <selection activeCell="J3" sqref="J3"/>
    </sheetView>
  </sheetViews>
  <sheetFormatPr baseColWidth="10" defaultColWidth="10.81640625" defaultRowHeight="17.149999999999999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7" width="17" bestFit="1" customWidth="1"/>
    <col min="8" max="8" width="15.7265625" customWidth="1"/>
    <col min="9" max="9" width="21" bestFit="1" customWidth="1"/>
    <col min="10" max="10" width="9.81640625" customWidth="1"/>
    <col min="11" max="12" width="15.7265625" customWidth="1"/>
  </cols>
  <sheetData>
    <row r="1" spans="2:12" ht="12.5" x14ac:dyDescent="0.25">
      <c r="K1" s="161" t="s">
        <v>19</v>
      </c>
      <c r="L1" s="161"/>
    </row>
    <row r="2" spans="2:12" ht="44.5" customHeight="1" x14ac:dyDescent="0.25">
      <c r="K2" s="161"/>
      <c r="L2" s="161"/>
    </row>
    <row r="3" spans="2:12" s="102" customFormat="1" ht="43.5" customHeight="1" x14ac:dyDescent="0.25">
      <c r="B3" s="162" t="s">
        <v>81</v>
      </c>
      <c r="C3" s="162"/>
      <c r="D3" s="162"/>
      <c r="E3" s="162"/>
      <c r="J3" s="118" t="s">
        <v>212</v>
      </c>
    </row>
    <row r="4" spans="2:12" s="102" customFormat="1" ht="38.15" customHeight="1" x14ac:dyDescent="0.25">
      <c r="B4" s="163" t="s">
        <v>32</v>
      </c>
      <c r="C4" s="132"/>
      <c r="D4" s="103" t="s">
        <v>155</v>
      </c>
      <c r="E4" s="104"/>
      <c r="F4" s="104"/>
      <c r="G4" s="104"/>
      <c r="H4" s="104"/>
      <c r="I4" s="163" t="s">
        <v>209</v>
      </c>
      <c r="J4" s="164"/>
      <c r="K4" s="132"/>
      <c r="L4" s="132"/>
    </row>
    <row r="5" spans="2:12" ht="17.25" customHeight="1" x14ac:dyDescent="0.25"/>
    <row r="6" spans="2:12" s="28" customFormat="1" ht="39" customHeight="1" x14ac:dyDescent="0.25">
      <c r="B6" s="105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52" t="s">
        <v>175</v>
      </c>
      <c r="C8" s="52" t="s">
        <v>176</v>
      </c>
      <c r="D8" s="53" t="s">
        <v>131</v>
      </c>
      <c r="E8" s="54" t="s">
        <v>177</v>
      </c>
      <c r="F8" s="52">
        <v>7324</v>
      </c>
      <c r="G8" s="52" t="s">
        <v>178</v>
      </c>
      <c r="H8" s="52">
        <v>6</v>
      </c>
      <c r="I8" s="52"/>
      <c r="J8" s="52"/>
      <c r="K8" s="52"/>
      <c r="L8" s="109">
        <v>2014</v>
      </c>
    </row>
    <row r="9" spans="2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2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2:12" ht="21.75" customHeight="1" x14ac:dyDescent="0.3">
      <c r="C11" s="23"/>
      <c r="D11" s="45"/>
      <c r="E11" s="156"/>
      <c r="F11" s="148"/>
      <c r="G11" s="148"/>
      <c r="H11" s="55"/>
      <c r="I11" s="55"/>
      <c r="J11" s="165"/>
      <c r="K11" s="165"/>
      <c r="L11" s="165"/>
    </row>
    <row r="12" spans="2:12" ht="21.75" customHeight="1" x14ac:dyDescent="0.25">
      <c r="C12" s="23"/>
      <c r="D12" s="45"/>
      <c r="G12" s="23"/>
      <c r="I12" s="152" t="s">
        <v>78</v>
      </c>
    </row>
    <row r="13" spans="2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2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30" spans="8:8" ht="17.149999999999999" customHeight="1" x14ac:dyDescent="0.25">
      <c r="H30">
        <f>SUM(H15:H29)</f>
        <v>0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5" fitToHeight="6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3" tint="0.39997558519241921"/>
    <pageSetUpPr fitToPage="1"/>
  </sheetPr>
  <dimension ref="A1:L69"/>
  <sheetViews>
    <sheetView topLeftCell="C1" zoomScaleNormal="100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/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/>
      <c r="C8" s="52"/>
      <c r="D8" s="53"/>
      <c r="E8" s="54"/>
      <c r="F8" s="52"/>
      <c r="G8" s="52"/>
      <c r="H8" s="52"/>
      <c r="I8" s="52"/>
      <c r="J8" s="52"/>
      <c r="K8" s="52"/>
      <c r="L8" s="52"/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/>
      <c r="F11" s="148"/>
      <c r="G11" s="148"/>
      <c r="H11" s="55"/>
      <c r="I11" s="55"/>
      <c r="J11" s="149">
        <f>H69</f>
        <v>0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60">
        <f>(J15*100)/H15</f>
        <v>64.285714285714292</v>
      </c>
      <c r="L15" s="60" t="s">
        <v>83</v>
      </c>
    </row>
    <row r="16" spans="1:12" ht="21.75" customHeight="1" x14ac:dyDescent="0.25">
      <c r="B16" s="61"/>
      <c r="C16" s="62"/>
      <c r="D16" s="67"/>
      <c r="E16" s="62"/>
      <c r="F16" s="62"/>
      <c r="G16" s="62"/>
      <c r="H16" s="62"/>
      <c r="I16" s="62"/>
      <c r="J16" s="64"/>
      <c r="K16" s="48" t="e">
        <f t="shared" ref="K16:K57" si="0">(J16*100)/H16</f>
        <v>#DIV/0!</v>
      </c>
      <c r="L16" s="48"/>
    </row>
    <row r="17" spans="2:12" ht="21.75" customHeight="1" x14ac:dyDescent="0.25">
      <c r="B17" s="61"/>
      <c r="C17" s="62"/>
      <c r="D17" s="63"/>
      <c r="E17" s="62"/>
      <c r="F17" s="62"/>
      <c r="G17" s="62"/>
      <c r="H17" s="62"/>
      <c r="I17" s="62"/>
      <c r="J17" s="64"/>
      <c r="K17" s="48" t="e">
        <f t="shared" si="0"/>
        <v>#DIV/0!</v>
      </c>
      <c r="L17" s="48"/>
    </row>
    <row r="18" spans="2:12" ht="21.75" customHeight="1" x14ac:dyDescent="0.25">
      <c r="B18" s="61"/>
      <c r="C18" s="62"/>
      <c r="D18" s="63"/>
      <c r="E18" s="62"/>
      <c r="F18" s="62"/>
      <c r="G18" s="62"/>
      <c r="H18" s="62"/>
      <c r="I18" s="62"/>
      <c r="J18" s="64"/>
      <c r="K18" s="48" t="e">
        <f t="shared" si="0"/>
        <v>#DIV/0!</v>
      </c>
      <c r="L18" s="48"/>
    </row>
    <row r="19" spans="2:12" ht="21.75" customHeight="1" x14ac:dyDescent="0.25">
      <c r="B19" s="61"/>
      <c r="C19" s="62"/>
      <c r="D19" s="63"/>
      <c r="E19" s="62"/>
      <c r="F19" s="62"/>
      <c r="G19" s="62"/>
      <c r="H19" s="62"/>
      <c r="I19" s="62"/>
      <c r="J19" s="64"/>
      <c r="K19" s="48" t="e">
        <f t="shared" si="0"/>
        <v>#DIV/0!</v>
      </c>
      <c r="L19" s="48"/>
    </row>
    <row r="20" spans="2:12" ht="21.75" customHeight="1" x14ac:dyDescent="0.25">
      <c r="B20" s="61"/>
      <c r="C20" s="62"/>
      <c r="D20" s="63"/>
      <c r="E20" s="62"/>
      <c r="F20" s="62"/>
      <c r="G20" s="62"/>
      <c r="H20" s="62"/>
      <c r="I20" s="62"/>
      <c r="J20" s="64"/>
      <c r="K20" s="48" t="e">
        <f t="shared" si="0"/>
        <v>#DIV/0!</v>
      </c>
      <c r="L20" s="48"/>
    </row>
    <row r="21" spans="2:12" ht="21.75" customHeight="1" x14ac:dyDescent="0.25">
      <c r="D21"/>
      <c r="K21" s="48" t="e">
        <f t="shared" si="0"/>
        <v>#DIV/0!</v>
      </c>
    </row>
    <row r="22" spans="2:12" ht="21.75" customHeight="1" x14ac:dyDescent="0.25">
      <c r="D22"/>
      <c r="E22"/>
      <c r="K22" s="48" t="e">
        <f t="shared" si="0"/>
        <v>#DIV/0!</v>
      </c>
    </row>
    <row r="23" spans="2:12" ht="21.75" customHeight="1" x14ac:dyDescent="0.25">
      <c r="D23"/>
      <c r="E23"/>
      <c r="K23" s="48" t="e">
        <f t="shared" si="0"/>
        <v>#DIV/0!</v>
      </c>
    </row>
    <row r="24" spans="2:12" ht="21.75" customHeight="1" x14ac:dyDescent="0.25">
      <c r="D24"/>
      <c r="E24"/>
      <c r="K24" s="48" t="e">
        <f t="shared" si="0"/>
        <v>#DIV/0!</v>
      </c>
    </row>
    <row r="25" spans="2:12" ht="21.75" customHeight="1" x14ac:dyDescent="0.25">
      <c r="D25"/>
      <c r="E25"/>
      <c r="K25" s="48" t="e">
        <f t="shared" si="0"/>
        <v>#DIV/0!</v>
      </c>
    </row>
    <row r="26" spans="2:12" ht="21.75" customHeight="1" x14ac:dyDescent="0.25">
      <c r="D26"/>
      <c r="E26"/>
      <c r="K26" s="48" t="e">
        <f t="shared" si="0"/>
        <v>#DIV/0!</v>
      </c>
    </row>
    <row r="27" spans="2:12" ht="21.75" customHeight="1" x14ac:dyDescent="0.25">
      <c r="D27"/>
      <c r="E27"/>
      <c r="K27" s="48" t="e">
        <f t="shared" si="0"/>
        <v>#DIV/0!</v>
      </c>
    </row>
    <row r="28" spans="2:12" ht="21.75" customHeight="1" x14ac:dyDescent="0.25">
      <c r="D28"/>
      <c r="E28"/>
      <c r="K28" s="48" t="e">
        <f t="shared" si="0"/>
        <v>#DIV/0!</v>
      </c>
    </row>
    <row r="29" spans="2:12" ht="21.75" customHeight="1" x14ac:dyDescent="0.25">
      <c r="D29"/>
      <c r="E29"/>
      <c r="K29" s="48" t="e">
        <f t="shared" si="0"/>
        <v>#DIV/0!</v>
      </c>
    </row>
    <row r="30" spans="2:12" ht="21.75" customHeight="1" x14ac:dyDescent="0.25">
      <c r="D30"/>
      <c r="E30"/>
      <c r="K30" s="48" t="e">
        <f t="shared" si="0"/>
        <v>#DIV/0!</v>
      </c>
    </row>
    <row r="31" spans="2:12" ht="21.75" customHeight="1" x14ac:dyDescent="0.25">
      <c r="D31"/>
      <c r="E31"/>
      <c r="K31" s="48" t="e">
        <f t="shared" si="0"/>
        <v>#DIV/0!</v>
      </c>
    </row>
    <row r="32" spans="2:12" ht="21.75" customHeight="1" x14ac:dyDescent="0.25">
      <c r="D32"/>
      <c r="E32"/>
      <c r="K32" s="48" t="e">
        <f t="shared" si="0"/>
        <v>#DIV/0!</v>
      </c>
    </row>
    <row r="33" spans="4:11" ht="21.75" customHeight="1" x14ac:dyDescent="0.25">
      <c r="D33"/>
      <c r="E33"/>
      <c r="K33" s="48" t="e">
        <f t="shared" si="0"/>
        <v>#DIV/0!</v>
      </c>
    </row>
    <row r="34" spans="4:11" ht="21.75" customHeight="1" x14ac:dyDescent="0.25">
      <c r="D34"/>
      <c r="E34"/>
      <c r="K34" s="48" t="e">
        <f t="shared" si="0"/>
        <v>#DIV/0!</v>
      </c>
    </row>
    <row r="35" spans="4:11" ht="21.75" customHeight="1" x14ac:dyDescent="0.25">
      <c r="D35"/>
      <c r="E35"/>
      <c r="K35" s="48" t="e">
        <f t="shared" si="0"/>
        <v>#DIV/0!</v>
      </c>
    </row>
    <row r="36" spans="4:11" ht="21.75" customHeight="1" x14ac:dyDescent="0.25">
      <c r="D36"/>
      <c r="E36"/>
      <c r="K36" s="48" t="e">
        <f t="shared" si="0"/>
        <v>#DIV/0!</v>
      </c>
    </row>
    <row r="37" spans="4:11" ht="21.75" customHeight="1" x14ac:dyDescent="0.25">
      <c r="D37"/>
      <c r="E37"/>
      <c r="K37" s="48" t="e">
        <f t="shared" si="0"/>
        <v>#DIV/0!</v>
      </c>
    </row>
    <row r="38" spans="4:11" ht="21.75" customHeight="1" x14ac:dyDescent="0.25">
      <c r="D38"/>
      <c r="E38"/>
      <c r="K38" s="48" t="e">
        <f t="shared" si="0"/>
        <v>#DIV/0!</v>
      </c>
    </row>
    <row r="39" spans="4:11" ht="21.75" customHeight="1" x14ac:dyDescent="0.25">
      <c r="D39"/>
      <c r="E39"/>
      <c r="K39" s="48" t="e">
        <f t="shared" si="0"/>
        <v>#DIV/0!</v>
      </c>
    </row>
    <row r="40" spans="4:11" ht="21.75" customHeight="1" x14ac:dyDescent="0.25">
      <c r="D40"/>
      <c r="E40"/>
      <c r="K40" s="48" t="e">
        <f t="shared" si="0"/>
        <v>#DIV/0!</v>
      </c>
    </row>
    <row r="41" spans="4:11" ht="21.75" customHeight="1" x14ac:dyDescent="0.25">
      <c r="D41"/>
      <c r="E41"/>
      <c r="K41" s="48" t="e">
        <f t="shared" si="0"/>
        <v>#DIV/0!</v>
      </c>
    </row>
    <row r="42" spans="4:11" ht="21.75" customHeight="1" x14ac:dyDescent="0.25">
      <c r="D42"/>
      <c r="E42"/>
      <c r="K42" s="48" t="e">
        <f t="shared" si="0"/>
        <v>#DIV/0!</v>
      </c>
    </row>
    <row r="43" spans="4:11" ht="21.75" customHeight="1" x14ac:dyDescent="0.25">
      <c r="D43"/>
      <c r="E43"/>
      <c r="K43" s="48" t="e">
        <f t="shared" si="0"/>
        <v>#DIV/0!</v>
      </c>
    </row>
    <row r="44" spans="4:11" ht="21.75" customHeight="1" x14ac:dyDescent="0.25">
      <c r="D44"/>
      <c r="E44"/>
      <c r="K44" s="48" t="e">
        <f t="shared" si="0"/>
        <v>#DIV/0!</v>
      </c>
    </row>
    <row r="45" spans="4:11" ht="21.75" customHeight="1" x14ac:dyDescent="0.25">
      <c r="D45"/>
      <c r="E45"/>
      <c r="K45" s="48" t="e">
        <f t="shared" si="0"/>
        <v>#DIV/0!</v>
      </c>
    </row>
    <row r="46" spans="4:11" ht="21.75" customHeight="1" x14ac:dyDescent="0.25">
      <c r="D46"/>
      <c r="E46"/>
      <c r="K46" s="48" t="e">
        <f t="shared" si="0"/>
        <v>#DIV/0!</v>
      </c>
    </row>
    <row r="47" spans="4:11" ht="21.75" customHeight="1" x14ac:dyDescent="0.25">
      <c r="D47"/>
      <c r="E47"/>
      <c r="K47" s="48" t="e">
        <f t="shared" si="0"/>
        <v>#DIV/0!</v>
      </c>
    </row>
    <row r="48" spans="4:11" ht="21.75" customHeight="1" x14ac:dyDescent="0.25">
      <c r="D48"/>
      <c r="E48"/>
      <c r="K48" s="48" t="e">
        <f t="shared" si="0"/>
        <v>#DIV/0!</v>
      </c>
    </row>
    <row r="49" spans="4:12" ht="21.75" customHeight="1" x14ac:dyDescent="0.25">
      <c r="D49"/>
      <c r="E49"/>
      <c r="K49" s="48" t="e">
        <f t="shared" si="0"/>
        <v>#DIV/0!</v>
      </c>
    </row>
    <row r="50" spans="4:12" ht="21.75" customHeight="1" x14ac:dyDescent="0.25">
      <c r="D50"/>
      <c r="E50"/>
      <c r="K50" s="48" t="e">
        <f t="shared" si="0"/>
        <v>#DIV/0!</v>
      </c>
    </row>
    <row r="51" spans="4:12" ht="21.75" customHeight="1" x14ac:dyDescent="0.25">
      <c r="D51"/>
      <c r="E51"/>
      <c r="K51" s="48" t="e">
        <f t="shared" si="0"/>
        <v>#DIV/0!</v>
      </c>
    </row>
    <row r="52" spans="4:12" ht="21.75" customHeight="1" x14ac:dyDescent="0.25">
      <c r="D52"/>
      <c r="E52"/>
      <c r="K52" s="48" t="e">
        <f t="shared" si="0"/>
        <v>#DIV/0!</v>
      </c>
    </row>
    <row r="53" spans="4:12" ht="21.75" customHeight="1" x14ac:dyDescent="0.25">
      <c r="D53"/>
      <c r="E53"/>
      <c r="K53" s="48" t="e">
        <f t="shared" si="0"/>
        <v>#DIV/0!</v>
      </c>
    </row>
    <row r="54" spans="4:12" ht="21.75" customHeight="1" x14ac:dyDescent="0.25">
      <c r="D54"/>
      <c r="E54"/>
      <c r="K54" s="48" t="e">
        <f t="shared" si="0"/>
        <v>#DIV/0!</v>
      </c>
    </row>
    <row r="55" spans="4:12" ht="21.75" customHeight="1" x14ac:dyDescent="0.25">
      <c r="D55"/>
      <c r="E55"/>
      <c r="K55" s="48" t="e">
        <f t="shared" si="0"/>
        <v>#DIV/0!</v>
      </c>
    </row>
    <row r="56" spans="4:12" ht="21.75" customHeight="1" x14ac:dyDescent="0.25">
      <c r="D56"/>
      <c r="E56"/>
      <c r="K56" s="48" t="e">
        <f t="shared" si="0"/>
        <v>#DIV/0!</v>
      </c>
    </row>
    <row r="57" spans="4:12" ht="21.75" customHeight="1" x14ac:dyDescent="0.25">
      <c r="D57"/>
      <c r="E57"/>
      <c r="K57" s="48" t="e">
        <f t="shared" si="0"/>
        <v>#DIV/0!</v>
      </c>
    </row>
    <row r="58" spans="4:12" ht="21.75" customHeight="1" x14ac:dyDescent="0.25">
      <c r="D58"/>
      <c r="E58"/>
      <c r="K58" s="48" t="e">
        <f>(J58*100)/H58</f>
        <v>#DIV/0!</v>
      </c>
    </row>
    <row r="59" spans="4:12" ht="21.75" customHeight="1" x14ac:dyDescent="0.25">
      <c r="D59"/>
      <c r="K59" s="48" t="e">
        <f t="shared" ref="K59:K69" si="1">(J59*100)/H59</f>
        <v>#DIV/0!</v>
      </c>
      <c r="L59" s="51"/>
    </row>
    <row r="60" spans="4:12" ht="21.75" customHeight="1" x14ac:dyDescent="0.25">
      <c r="D60"/>
      <c r="E60"/>
      <c r="K60" s="48" t="e">
        <f t="shared" si="1"/>
        <v>#DIV/0!</v>
      </c>
    </row>
    <row r="61" spans="4:12" ht="21.75" customHeight="1" x14ac:dyDescent="0.25">
      <c r="D61"/>
      <c r="E61"/>
      <c r="K61" s="48" t="e">
        <f t="shared" si="1"/>
        <v>#DIV/0!</v>
      </c>
    </row>
    <row r="62" spans="4:12" ht="21.75" customHeight="1" x14ac:dyDescent="0.25">
      <c r="D62"/>
      <c r="E62"/>
      <c r="K62" s="48" t="e">
        <f t="shared" si="1"/>
        <v>#DIV/0!</v>
      </c>
    </row>
    <row r="63" spans="4:12" ht="21.75" customHeight="1" x14ac:dyDescent="0.25">
      <c r="D63"/>
      <c r="E63"/>
      <c r="K63" s="48" t="e">
        <f t="shared" si="1"/>
        <v>#DIV/0!</v>
      </c>
    </row>
    <row r="64" spans="4:12" ht="21.75" customHeight="1" x14ac:dyDescent="0.25">
      <c r="D64"/>
      <c r="E64"/>
      <c r="K64" s="48" t="e">
        <f t="shared" si="1"/>
        <v>#DIV/0!</v>
      </c>
    </row>
    <row r="65" spans="4:11" ht="21.75" customHeight="1" x14ac:dyDescent="0.25">
      <c r="D65"/>
      <c r="E65"/>
      <c r="K65" s="48" t="e">
        <f t="shared" si="1"/>
        <v>#DIV/0!</v>
      </c>
    </row>
    <row r="66" spans="4:11" ht="21.75" customHeight="1" x14ac:dyDescent="0.25">
      <c r="D66"/>
      <c r="E66"/>
      <c r="K66" s="48" t="e">
        <f t="shared" si="1"/>
        <v>#DIV/0!</v>
      </c>
    </row>
    <row r="67" spans="4:11" ht="21.75" customHeight="1" x14ac:dyDescent="0.25">
      <c r="D67"/>
      <c r="E67"/>
      <c r="K67" s="48" t="e">
        <f t="shared" si="1"/>
        <v>#DIV/0!</v>
      </c>
    </row>
    <row r="68" spans="4:11" ht="21.75" customHeight="1" x14ac:dyDescent="0.25">
      <c r="D68"/>
      <c r="E68"/>
      <c r="K68" s="48" t="e">
        <f t="shared" si="1"/>
        <v>#DIV/0!</v>
      </c>
    </row>
    <row r="69" spans="4:11" ht="21.75" customHeight="1" x14ac:dyDescent="0.3">
      <c r="D69"/>
      <c r="E69" s="47" t="s">
        <v>5</v>
      </c>
      <c r="F69" s="46"/>
      <c r="G69" s="46"/>
      <c r="H69" s="46">
        <f>SUM(H16:H68)</f>
        <v>0</v>
      </c>
      <c r="I69" s="46"/>
      <c r="J69" s="46">
        <f>SUM(J16:J68)</f>
        <v>0</v>
      </c>
      <c r="K69" s="48" t="e">
        <f t="shared" si="1"/>
        <v>#DIV/0!</v>
      </c>
    </row>
  </sheetData>
  <mergeCells count="14">
    <mergeCell ref="E11:G11"/>
    <mergeCell ref="C6:G6"/>
    <mergeCell ref="B13:G13"/>
    <mergeCell ref="J9:L10"/>
    <mergeCell ref="J11:L11"/>
    <mergeCell ref="I12:I13"/>
    <mergeCell ref="K1:L2"/>
    <mergeCell ref="H9:H10"/>
    <mergeCell ref="I9:I10"/>
    <mergeCell ref="H6:L6"/>
    <mergeCell ref="B4:C4"/>
    <mergeCell ref="I4:L4"/>
    <mergeCell ref="E9:G10"/>
    <mergeCell ref="B3:E3"/>
  </mergeCells>
  <phoneticPr fontId="0" type="noConversion"/>
  <printOptions gridLines="1"/>
  <pageMargins left="0.23622047244094491" right="0.23622047244094491" top="0.55118110236220474" bottom="0.74803149606299213" header="0.31496062992125984" footer="0.31496062992125984"/>
  <pageSetup paperSize="9" scale="85" fitToHeight="100" orientation="landscape" r:id="rId1"/>
  <headerFooter alignWithMargins="0">
    <oddFooter>&amp;C&amp;Z&amp;F&amp;R&amp;P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L70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2:12" ht="12.5" x14ac:dyDescent="0.25">
      <c r="K1" s="124" t="s">
        <v>19</v>
      </c>
      <c r="L1" s="124"/>
    </row>
    <row r="2" spans="2:12" ht="54.65" customHeight="1" x14ac:dyDescent="0.25">
      <c r="K2" s="124"/>
      <c r="L2" s="124"/>
    </row>
    <row r="3" spans="2:12" s="24" customFormat="1" ht="38.15" customHeight="1" x14ac:dyDescent="0.25">
      <c r="B3" s="133" t="s">
        <v>82</v>
      </c>
      <c r="C3" s="133"/>
      <c r="D3" s="133"/>
      <c r="E3" s="133"/>
      <c r="J3" s="117" t="s">
        <v>212</v>
      </c>
    </row>
    <row r="4" spans="2:12" s="24" customFormat="1" ht="43.5" customHeight="1" x14ac:dyDescent="0.25">
      <c r="B4" s="131" t="s">
        <v>32</v>
      </c>
      <c r="C4" s="132"/>
      <c r="D4" s="65"/>
      <c r="E4" s="66"/>
      <c r="F4" s="66"/>
      <c r="G4" s="66"/>
      <c r="H4" s="66"/>
      <c r="I4" s="131" t="s">
        <v>210</v>
      </c>
      <c r="J4" s="135"/>
      <c r="K4" s="132"/>
      <c r="L4" s="132"/>
    </row>
    <row r="5" spans="2:12" ht="17.25" customHeight="1" x14ac:dyDescent="0.25"/>
    <row r="6" spans="2:12" s="28" customFormat="1" ht="48.75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2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2:12" ht="21.75" customHeight="1" x14ac:dyDescent="0.3">
      <c r="B8" s="52"/>
      <c r="C8" s="52"/>
      <c r="D8" s="53"/>
      <c r="E8" s="54"/>
      <c r="F8" s="52"/>
      <c r="G8" s="52"/>
      <c r="H8" s="52"/>
      <c r="I8" s="52"/>
      <c r="J8" s="52"/>
      <c r="K8" s="52"/>
      <c r="L8" s="52"/>
    </row>
    <row r="9" spans="2:12" ht="21.75" customHeight="1" x14ac:dyDescent="0.25"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</row>
    <row r="10" spans="2:12" ht="21.75" customHeight="1" x14ac:dyDescent="0.25">
      <c r="B10" s="64"/>
      <c r="C10" s="64"/>
      <c r="D10" s="64"/>
      <c r="E10" s="64" t="s">
        <v>28</v>
      </c>
      <c r="F10" s="64"/>
      <c r="G10" s="64"/>
      <c r="H10" s="64"/>
      <c r="I10" s="64"/>
      <c r="J10" s="64"/>
      <c r="K10" s="64"/>
      <c r="L10" s="64"/>
    </row>
    <row r="11" spans="2:12" ht="21.75" customHeight="1" x14ac:dyDescent="0.25">
      <c r="D11" s="44"/>
      <c r="E11" s="141" t="s">
        <v>79</v>
      </c>
      <c r="F11" s="142"/>
      <c r="G11" s="143"/>
      <c r="H11" s="154" t="s">
        <v>64</v>
      </c>
      <c r="I11" s="154" t="s">
        <v>65</v>
      </c>
      <c r="J11" s="141" t="s">
        <v>66</v>
      </c>
      <c r="K11" s="142"/>
      <c r="L11" s="143"/>
    </row>
    <row r="12" spans="2:12" ht="21.75" customHeight="1" x14ac:dyDescent="0.25">
      <c r="C12" s="23"/>
      <c r="D12" s="45"/>
      <c r="E12" s="144"/>
      <c r="F12" s="145"/>
      <c r="G12" s="146"/>
      <c r="H12" s="155"/>
      <c r="I12" s="155"/>
      <c r="J12" s="144"/>
      <c r="K12" s="145"/>
      <c r="L12" s="146"/>
    </row>
    <row r="13" spans="2:12" ht="21.75" customHeight="1" x14ac:dyDescent="0.3">
      <c r="C13" s="23"/>
      <c r="D13" s="45"/>
      <c r="E13" s="156"/>
      <c r="F13" s="148"/>
      <c r="G13" s="148"/>
      <c r="H13" s="55"/>
      <c r="I13" s="55"/>
      <c r="J13" s="149">
        <f>H70</f>
        <v>0</v>
      </c>
      <c r="K13" s="149"/>
      <c r="L13" s="149"/>
    </row>
    <row r="14" spans="2:12" ht="21.75" customHeight="1" x14ac:dyDescent="0.25">
      <c r="C14" s="23"/>
      <c r="D14" s="45"/>
      <c r="G14" s="23"/>
      <c r="I14" s="152" t="s">
        <v>78</v>
      </c>
    </row>
    <row r="15" spans="2:12" ht="21.75" customHeight="1" x14ac:dyDescent="0.25">
      <c r="B15" s="130" t="s">
        <v>77</v>
      </c>
      <c r="C15" s="128"/>
      <c r="D15" s="128"/>
      <c r="E15" s="128"/>
      <c r="F15" s="128"/>
      <c r="G15" s="129"/>
      <c r="H15" s="49"/>
      <c r="I15" s="153"/>
    </row>
    <row r="16" spans="2:12" ht="39" x14ac:dyDescent="0.25">
      <c r="B16" s="36" t="s">
        <v>67</v>
      </c>
      <c r="C16" s="31" t="s">
        <v>43</v>
      </c>
      <c r="D16" s="31" t="s">
        <v>68</v>
      </c>
      <c r="E16" s="30" t="s">
        <v>25</v>
      </c>
      <c r="F16" s="31" t="s">
        <v>61</v>
      </c>
      <c r="G16" s="31" t="s">
        <v>76</v>
      </c>
      <c r="H16" s="31" t="s">
        <v>69</v>
      </c>
      <c r="I16" s="36" t="s">
        <v>71</v>
      </c>
      <c r="J16" s="36" t="s">
        <v>70</v>
      </c>
      <c r="K16" s="36" t="s">
        <v>72</v>
      </c>
      <c r="L16" s="36" t="s">
        <v>80</v>
      </c>
    </row>
    <row r="17" spans="1:12" ht="21.75" customHeight="1" x14ac:dyDescent="0.25">
      <c r="A17" s="56" t="s">
        <v>52</v>
      </c>
      <c r="B17" s="57">
        <v>41440</v>
      </c>
      <c r="C17" s="56" t="s">
        <v>74</v>
      </c>
      <c r="D17" s="58" t="s">
        <v>75</v>
      </c>
      <c r="E17" s="56" t="s">
        <v>29</v>
      </c>
      <c r="F17" s="56">
        <v>1967</v>
      </c>
      <c r="G17" s="56" t="s">
        <v>30</v>
      </c>
      <c r="H17" s="56">
        <v>14</v>
      </c>
      <c r="I17" s="56" t="s">
        <v>31</v>
      </c>
      <c r="J17" s="59">
        <v>9</v>
      </c>
      <c r="K17" s="60">
        <f>(J17*100)/H17</f>
        <v>64.285714285714292</v>
      </c>
      <c r="L17" s="60" t="s">
        <v>83</v>
      </c>
    </row>
    <row r="18" spans="1:12" ht="21.75" customHeight="1" x14ac:dyDescent="0.25">
      <c r="B18" s="74"/>
      <c r="C18" s="75"/>
      <c r="D18" s="76"/>
      <c r="E18" s="75"/>
      <c r="F18" s="75"/>
      <c r="G18" s="75"/>
      <c r="H18" s="75"/>
      <c r="I18" s="75"/>
      <c r="J18" s="77"/>
      <c r="K18" s="78" t="e">
        <f t="shared" ref="K18:K70" si="0">(J18*100)/H18</f>
        <v>#DIV/0!</v>
      </c>
      <c r="L18" s="78"/>
    </row>
    <row r="19" spans="1:12" ht="21.75" customHeight="1" x14ac:dyDescent="0.25">
      <c r="B19" s="74"/>
      <c r="C19" s="75"/>
      <c r="D19" s="76"/>
      <c r="E19" s="75"/>
      <c r="F19" s="75"/>
      <c r="G19" s="75"/>
      <c r="H19" s="75"/>
      <c r="I19" s="75"/>
      <c r="J19" s="77"/>
      <c r="K19" s="78" t="e">
        <f t="shared" si="0"/>
        <v>#DIV/0!</v>
      </c>
      <c r="L19" s="78"/>
    </row>
    <row r="20" spans="1:12" ht="21.75" customHeight="1" x14ac:dyDescent="0.25">
      <c r="B20" s="79"/>
      <c r="C20" s="79"/>
      <c r="D20" s="79"/>
      <c r="E20" s="80"/>
      <c r="F20" s="79"/>
      <c r="G20" s="79"/>
      <c r="H20" s="79"/>
      <c r="I20" s="79"/>
      <c r="J20" s="79"/>
      <c r="K20" s="78" t="e">
        <f t="shared" si="0"/>
        <v>#DIV/0!</v>
      </c>
      <c r="L20" s="81"/>
    </row>
    <row r="21" spans="1:12" ht="21.75" customHeight="1" x14ac:dyDescent="0.25">
      <c r="B21" s="79"/>
      <c r="C21" s="79"/>
      <c r="D21" s="79"/>
      <c r="E21" s="79"/>
      <c r="F21" s="79"/>
      <c r="G21" s="79"/>
      <c r="H21" s="79"/>
      <c r="I21" s="79"/>
      <c r="J21" s="79"/>
      <c r="K21" s="78" t="e">
        <f t="shared" si="0"/>
        <v>#DIV/0!</v>
      </c>
      <c r="L21" s="79"/>
    </row>
    <row r="22" spans="1:12" ht="21.75" customHeight="1" x14ac:dyDescent="0.25">
      <c r="B22" s="79"/>
      <c r="C22" s="79"/>
      <c r="D22" s="79"/>
      <c r="E22" s="79"/>
      <c r="F22" s="79"/>
      <c r="G22" s="79"/>
      <c r="H22" s="79"/>
      <c r="I22" s="79"/>
      <c r="J22" s="79"/>
      <c r="K22" s="78" t="e">
        <f t="shared" si="0"/>
        <v>#DIV/0!</v>
      </c>
      <c r="L22" s="79"/>
    </row>
    <row r="23" spans="1:12" ht="21.75" customHeight="1" x14ac:dyDescent="0.25">
      <c r="B23" s="79"/>
      <c r="C23" s="79"/>
      <c r="D23" s="79"/>
      <c r="E23" s="79"/>
      <c r="F23" s="79"/>
      <c r="G23" s="79"/>
      <c r="H23" s="79"/>
      <c r="I23" s="79"/>
      <c r="J23" s="79"/>
      <c r="K23" s="78" t="e">
        <f t="shared" si="0"/>
        <v>#DIV/0!</v>
      </c>
      <c r="L23" s="79"/>
    </row>
    <row r="24" spans="1:12" ht="21.75" customHeight="1" x14ac:dyDescent="0.25">
      <c r="B24" s="79"/>
      <c r="C24" s="79"/>
      <c r="D24" s="79"/>
      <c r="E24" s="79"/>
      <c r="F24" s="79"/>
      <c r="G24" s="79"/>
      <c r="H24" s="79"/>
      <c r="I24" s="79"/>
      <c r="J24" s="79"/>
      <c r="K24" s="78" t="e">
        <f t="shared" si="0"/>
        <v>#DIV/0!</v>
      </c>
      <c r="L24" s="79"/>
    </row>
    <row r="25" spans="1:12" ht="21.75" customHeight="1" x14ac:dyDescent="0.25">
      <c r="B25" s="79"/>
      <c r="C25" s="79"/>
      <c r="D25" s="79"/>
      <c r="E25" s="79"/>
      <c r="F25" s="79"/>
      <c r="G25" s="79"/>
      <c r="H25" s="79"/>
      <c r="I25" s="79"/>
      <c r="J25" s="79"/>
      <c r="K25" s="78" t="e">
        <f t="shared" si="0"/>
        <v>#DIV/0!</v>
      </c>
      <c r="L25" s="79"/>
    </row>
    <row r="26" spans="1:12" ht="21.75" customHeight="1" x14ac:dyDescent="0.25">
      <c r="B26" s="79"/>
      <c r="C26" s="79"/>
      <c r="D26" s="79"/>
      <c r="E26" s="79"/>
      <c r="F26" s="79"/>
      <c r="G26" s="79"/>
      <c r="H26" s="79"/>
      <c r="I26" s="79"/>
      <c r="J26" s="79"/>
      <c r="K26" s="78" t="e">
        <f t="shared" si="0"/>
        <v>#DIV/0!</v>
      </c>
      <c r="L26" s="79"/>
    </row>
    <row r="27" spans="1:12" ht="21.75" customHeight="1" x14ac:dyDescent="0.25">
      <c r="B27" s="79"/>
      <c r="C27" s="79"/>
      <c r="D27" s="79"/>
      <c r="E27" s="79"/>
      <c r="F27" s="79"/>
      <c r="G27" s="79"/>
      <c r="H27" s="79"/>
      <c r="I27" s="79"/>
      <c r="J27" s="79"/>
      <c r="K27" s="78" t="e">
        <f t="shared" si="0"/>
        <v>#DIV/0!</v>
      </c>
      <c r="L27" s="79"/>
    </row>
    <row r="28" spans="1:12" ht="21.75" customHeight="1" x14ac:dyDescent="0.25">
      <c r="B28" s="79"/>
      <c r="C28" s="79"/>
      <c r="D28" s="79"/>
      <c r="E28" s="79"/>
      <c r="F28" s="79"/>
      <c r="G28" s="79"/>
      <c r="H28" s="79"/>
      <c r="I28" s="79"/>
      <c r="J28" s="79"/>
      <c r="K28" s="78" t="e">
        <f t="shared" si="0"/>
        <v>#DIV/0!</v>
      </c>
      <c r="L28" s="79"/>
    </row>
    <row r="29" spans="1:12" ht="21.75" customHeight="1" x14ac:dyDescent="0.25">
      <c r="B29" s="79"/>
      <c r="C29" s="79"/>
      <c r="D29" s="79"/>
      <c r="E29" s="79"/>
      <c r="F29" s="79"/>
      <c r="G29" s="79"/>
      <c r="H29" s="79"/>
      <c r="I29" s="79"/>
      <c r="J29" s="79"/>
      <c r="K29" s="78" t="e">
        <f t="shared" si="0"/>
        <v>#DIV/0!</v>
      </c>
      <c r="L29" s="79"/>
    </row>
    <row r="30" spans="1:12" ht="21.75" customHeight="1" x14ac:dyDescent="0.25">
      <c r="B30" s="79"/>
      <c r="C30" s="79"/>
      <c r="D30" s="79"/>
      <c r="E30" s="79"/>
      <c r="F30" s="79"/>
      <c r="G30" s="79"/>
      <c r="H30" s="79"/>
      <c r="I30" s="79"/>
      <c r="J30" s="79"/>
      <c r="K30" s="78" t="e">
        <f t="shared" si="0"/>
        <v>#DIV/0!</v>
      </c>
      <c r="L30" s="79"/>
    </row>
    <row r="31" spans="1:12" ht="21.75" customHeight="1" x14ac:dyDescent="0.25">
      <c r="B31" s="79"/>
      <c r="C31" s="79"/>
      <c r="D31" s="79"/>
      <c r="E31" s="79"/>
      <c r="F31" s="79"/>
      <c r="G31" s="79"/>
      <c r="H31" s="79"/>
      <c r="I31" s="79"/>
      <c r="J31" s="79"/>
      <c r="K31" s="78" t="e">
        <f t="shared" si="0"/>
        <v>#DIV/0!</v>
      </c>
      <c r="L31" s="79"/>
    </row>
    <row r="32" spans="1:12" ht="21.75" customHeight="1" x14ac:dyDescent="0.25">
      <c r="B32" s="79"/>
      <c r="C32" s="79"/>
      <c r="D32" s="79"/>
      <c r="E32" s="79"/>
      <c r="F32" s="79"/>
      <c r="G32" s="79"/>
      <c r="H32" s="79"/>
      <c r="I32" s="79"/>
      <c r="J32" s="79"/>
      <c r="K32" s="78" t="e">
        <f t="shared" si="0"/>
        <v>#DIV/0!</v>
      </c>
      <c r="L32" s="79"/>
    </row>
    <row r="33" spans="2:12" ht="21.75" customHeight="1" x14ac:dyDescent="0.25">
      <c r="B33" s="79"/>
      <c r="C33" s="79"/>
      <c r="D33" s="79"/>
      <c r="E33" s="79"/>
      <c r="F33" s="79"/>
      <c r="G33" s="79"/>
      <c r="H33" s="79"/>
      <c r="I33" s="79"/>
      <c r="J33" s="79"/>
      <c r="K33" s="78" t="e">
        <f t="shared" si="0"/>
        <v>#DIV/0!</v>
      </c>
      <c r="L33" s="79"/>
    </row>
    <row r="34" spans="2:12" ht="21.75" customHeight="1" x14ac:dyDescent="0.25">
      <c r="B34" s="79"/>
      <c r="C34" s="79"/>
      <c r="D34" s="79"/>
      <c r="E34" s="79"/>
      <c r="F34" s="79"/>
      <c r="G34" s="79"/>
      <c r="H34" s="79"/>
      <c r="I34" s="79"/>
      <c r="J34" s="79"/>
      <c r="K34" s="78" t="e">
        <f t="shared" si="0"/>
        <v>#DIV/0!</v>
      </c>
      <c r="L34" s="79"/>
    </row>
    <row r="35" spans="2:12" ht="21.75" customHeight="1" x14ac:dyDescent="0.25">
      <c r="B35" s="79"/>
      <c r="C35" s="79"/>
      <c r="D35" s="79"/>
      <c r="E35" s="79"/>
      <c r="F35" s="79"/>
      <c r="G35" s="79"/>
      <c r="H35" s="79"/>
      <c r="I35" s="79"/>
      <c r="J35" s="79"/>
      <c r="K35" s="78" t="e">
        <f t="shared" si="0"/>
        <v>#DIV/0!</v>
      </c>
      <c r="L35" s="79"/>
    </row>
    <row r="36" spans="2:12" ht="21.75" customHeight="1" x14ac:dyDescent="0.25">
      <c r="B36" s="79"/>
      <c r="C36" s="79"/>
      <c r="D36" s="79"/>
      <c r="E36" s="79"/>
      <c r="F36" s="79"/>
      <c r="G36" s="79"/>
      <c r="H36" s="79"/>
      <c r="I36" s="79"/>
      <c r="J36" s="79"/>
      <c r="K36" s="78" t="e">
        <f t="shared" si="0"/>
        <v>#DIV/0!</v>
      </c>
      <c r="L36" s="79"/>
    </row>
    <row r="37" spans="2:12" ht="21.75" customHeight="1" x14ac:dyDescent="0.25">
      <c r="B37" s="79"/>
      <c r="C37" s="79"/>
      <c r="D37" s="79"/>
      <c r="E37" s="79"/>
      <c r="F37" s="79"/>
      <c r="G37" s="79"/>
      <c r="H37" s="79"/>
      <c r="I37" s="79"/>
      <c r="J37" s="79"/>
      <c r="K37" s="78" t="e">
        <f t="shared" si="0"/>
        <v>#DIV/0!</v>
      </c>
      <c r="L37" s="79"/>
    </row>
    <row r="38" spans="2:12" ht="21.75" customHeight="1" x14ac:dyDescent="0.25">
      <c r="B38" s="79"/>
      <c r="C38" s="79"/>
      <c r="D38" s="79"/>
      <c r="E38" s="79"/>
      <c r="F38" s="79"/>
      <c r="G38" s="79"/>
      <c r="H38" s="79"/>
      <c r="I38" s="79"/>
      <c r="J38" s="79"/>
      <c r="K38" s="78" t="e">
        <f t="shared" si="0"/>
        <v>#DIV/0!</v>
      </c>
      <c r="L38" s="79"/>
    </row>
    <row r="39" spans="2:12" ht="21.75" customHeight="1" x14ac:dyDescent="0.25">
      <c r="B39" s="79"/>
      <c r="C39" s="79"/>
      <c r="D39" s="79"/>
      <c r="E39" s="79"/>
      <c r="F39" s="79"/>
      <c r="G39" s="79"/>
      <c r="H39" s="79"/>
      <c r="I39" s="79"/>
      <c r="J39" s="79"/>
      <c r="K39" s="78" t="e">
        <f t="shared" si="0"/>
        <v>#DIV/0!</v>
      </c>
      <c r="L39" s="79"/>
    </row>
    <row r="40" spans="2:12" ht="21.75" customHeight="1" x14ac:dyDescent="0.25">
      <c r="B40" s="79"/>
      <c r="C40" s="79"/>
      <c r="D40" s="79"/>
      <c r="E40" s="79"/>
      <c r="F40" s="79"/>
      <c r="G40" s="79"/>
      <c r="H40" s="79"/>
      <c r="I40" s="79"/>
      <c r="J40" s="79"/>
      <c r="K40" s="78" t="e">
        <f t="shared" si="0"/>
        <v>#DIV/0!</v>
      </c>
      <c r="L40" s="79"/>
    </row>
    <row r="41" spans="2:12" ht="21.75" customHeight="1" x14ac:dyDescent="0.25">
      <c r="B41" s="79"/>
      <c r="C41" s="79"/>
      <c r="D41" s="79"/>
      <c r="E41" s="79"/>
      <c r="F41" s="79"/>
      <c r="G41" s="79"/>
      <c r="H41" s="79"/>
      <c r="I41" s="79"/>
      <c r="J41" s="79"/>
      <c r="K41" s="78" t="e">
        <f t="shared" si="0"/>
        <v>#DIV/0!</v>
      </c>
      <c r="L41" s="79"/>
    </row>
    <row r="42" spans="2:12" ht="21.75" customHeight="1" x14ac:dyDescent="0.25">
      <c r="B42" s="79"/>
      <c r="C42" s="79"/>
      <c r="D42" s="79"/>
      <c r="E42" s="79"/>
      <c r="F42" s="79"/>
      <c r="G42" s="79"/>
      <c r="H42" s="79"/>
      <c r="I42" s="79"/>
      <c r="J42" s="79"/>
      <c r="K42" s="78" t="e">
        <f t="shared" si="0"/>
        <v>#DIV/0!</v>
      </c>
      <c r="L42" s="79"/>
    </row>
    <row r="43" spans="2:12" ht="21.75" customHeight="1" x14ac:dyDescent="0.25">
      <c r="B43" s="79"/>
      <c r="C43" s="79"/>
      <c r="D43" s="79"/>
      <c r="E43" s="79"/>
      <c r="F43" s="79"/>
      <c r="G43" s="79"/>
      <c r="H43" s="79"/>
      <c r="I43" s="79"/>
      <c r="J43" s="79"/>
      <c r="K43" s="78" t="e">
        <f t="shared" si="0"/>
        <v>#DIV/0!</v>
      </c>
      <c r="L43" s="79"/>
    </row>
    <row r="44" spans="2:12" ht="21.75" customHeight="1" x14ac:dyDescent="0.25">
      <c r="B44" s="79"/>
      <c r="C44" s="79"/>
      <c r="D44" s="79"/>
      <c r="E44" s="79"/>
      <c r="F44" s="79"/>
      <c r="G44" s="79"/>
      <c r="H44" s="79"/>
      <c r="I44" s="79"/>
      <c r="J44" s="79"/>
      <c r="K44" s="78" t="e">
        <f t="shared" si="0"/>
        <v>#DIV/0!</v>
      </c>
      <c r="L44" s="79"/>
    </row>
    <row r="45" spans="2:12" ht="21.75" customHeight="1" x14ac:dyDescent="0.25">
      <c r="B45" s="79"/>
      <c r="C45" s="79"/>
      <c r="D45" s="79"/>
      <c r="E45" s="79"/>
      <c r="F45" s="79"/>
      <c r="G45" s="79"/>
      <c r="H45" s="79"/>
      <c r="I45" s="79"/>
      <c r="J45" s="79"/>
      <c r="K45" s="78" t="e">
        <f t="shared" si="0"/>
        <v>#DIV/0!</v>
      </c>
      <c r="L45" s="79"/>
    </row>
    <row r="46" spans="2:12" ht="21.75" customHeight="1" x14ac:dyDescent="0.25">
      <c r="B46" s="79"/>
      <c r="C46" s="79"/>
      <c r="D46" s="79"/>
      <c r="E46" s="79"/>
      <c r="F46" s="79"/>
      <c r="G46" s="79"/>
      <c r="H46" s="79"/>
      <c r="I46" s="79"/>
      <c r="J46" s="79"/>
      <c r="K46" s="78" t="e">
        <f t="shared" si="0"/>
        <v>#DIV/0!</v>
      </c>
      <c r="L46" s="79"/>
    </row>
    <row r="47" spans="2:12" ht="21.75" customHeight="1" x14ac:dyDescent="0.25">
      <c r="B47" s="79"/>
      <c r="C47" s="79"/>
      <c r="D47" s="79"/>
      <c r="E47" s="79"/>
      <c r="F47" s="79"/>
      <c r="G47" s="79"/>
      <c r="H47" s="79"/>
      <c r="I47" s="79"/>
      <c r="J47" s="79"/>
      <c r="K47" s="78" t="e">
        <f t="shared" si="0"/>
        <v>#DIV/0!</v>
      </c>
      <c r="L47" s="79"/>
    </row>
    <row r="48" spans="2:12" ht="21.75" customHeight="1" x14ac:dyDescent="0.25">
      <c r="B48" s="79"/>
      <c r="C48" s="79"/>
      <c r="D48" s="79"/>
      <c r="E48" s="79"/>
      <c r="F48" s="79"/>
      <c r="G48" s="79"/>
      <c r="H48" s="79"/>
      <c r="I48" s="79"/>
      <c r="J48" s="79"/>
      <c r="K48" s="78" t="e">
        <f t="shared" si="0"/>
        <v>#DIV/0!</v>
      </c>
      <c r="L48" s="79"/>
    </row>
    <row r="49" spans="2:12" ht="21.75" customHeight="1" x14ac:dyDescent="0.25">
      <c r="B49" s="79"/>
      <c r="C49" s="79"/>
      <c r="D49" s="79"/>
      <c r="E49" s="79"/>
      <c r="F49" s="79"/>
      <c r="G49" s="79"/>
      <c r="H49" s="79"/>
      <c r="I49" s="79"/>
      <c r="J49" s="79"/>
      <c r="K49" s="78" t="e">
        <f t="shared" si="0"/>
        <v>#DIV/0!</v>
      </c>
      <c r="L49" s="79"/>
    </row>
    <row r="50" spans="2:12" ht="21.75" customHeight="1" x14ac:dyDescent="0.25">
      <c r="B50" s="79"/>
      <c r="C50" s="79"/>
      <c r="D50" s="79"/>
      <c r="E50" s="79"/>
      <c r="F50" s="79"/>
      <c r="G50" s="79"/>
      <c r="H50" s="79"/>
      <c r="I50" s="79"/>
      <c r="J50" s="79"/>
      <c r="K50" s="78" t="e">
        <f t="shared" si="0"/>
        <v>#DIV/0!</v>
      </c>
      <c r="L50" s="79"/>
    </row>
    <row r="51" spans="2:12" ht="21.75" customHeight="1" x14ac:dyDescent="0.25">
      <c r="B51" s="79"/>
      <c r="C51" s="79"/>
      <c r="D51" s="79"/>
      <c r="E51" s="79"/>
      <c r="F51" s="79"/>
      <c r="G51" s="79"/>
      <c r="H51" s="79"/>
      <c r="I51" s="79"/>
      <c r="J51" s="79"/>
      <c r="K51" s="78" t="e">
        <f t="shared" si="0"/>
        <v>#DIV/0!</v>
      </c>
      <c r="L51" s="79"/>
    </row>
    <row r="52" spans="2:12" ht="21.75" customHeight="1" x14ac:dyDescent="0.25">
      <c r="B52" s="79"/>
      <c r="C52" s="79"/>
      <c r="D52" s="79"/>
      <c r="E52" s="79"/>
      <c r="F52" s="79"/>
      <c r="G52" s="79"/>
      <c r="H52" s="79"/>
      <c r="I52" s="79"/>
      <c r="J52" s="79"/>
      <c r="K52" s="78" t="e">
        <f t="shared" si="0"/>
        <v>#DIV/0!</v>
      </c>
      <c r="L52" s="79"/>
    </row>
    <row r="53" spans="2:12" ht="21.75" customHeight="1" x14ac:dyDescent="0.25">
      <c r="B53" s="79"/>
      <c r="C53" s="79"/>
      <c r="D53" s="79"/>
      <c r="E53" s="79"/>
      <c r="F53" s="79"/>
      <c r="G53" s="79"/>
      <c r="H53" s="79"/>
      <c r="I53" s="79"/>
      <c r="J53" s="79"/>
      <c r="K53" s="78" t="e">
        <f t="shared" si="0"/>
        <v>#DIV/0!</v>
      </c>
      <c r="L53" s="79"/>
    </row>
    <row r="54" spans="2:12" ht="21.75" customHeight="1" x14ac:dyDescent="0.25">
      <c r="B54" s="79"/>
      <c r="C54" s="79"/>
      <c r="D54" s="79"/>
      <c r="E54" s="79"/>
      <c r="F54" s="79"/>
      <c r="G54" s="79"/>
      <c r="H54" s="79"/>
      <c r="I54" s="79"/>
      <c r="J54" s="79"/>
      <c r="K54" s="78" t="e">
        <f t="shared" si="0"/>
        <v>#DIV/0!</v>
      </c>
      <c r="L54" s="79"/>
    </row>
    <row r="55" spans="2:12" ht="21.75" customHeight="1" x14ac:dyDescent="0.25">
      <c r="B55" s="79"/>
      <c r="C55" s="79"/>
      <c r="D55" s="79"/>
      <c r="E55" s="79"/>
      <c r="F55" s="79"/>
      <c r="G55" s="79"/>
      <c r="H55" s="79"/>
      <c r="I55" s="79"/>
      <c r="J55" s="79"/>
      <c r="K55" s="78" t="e">
        <f t="shared" si="0"/>
        <v>#DIV/0!</v>
      </c>
      <c r="L55" s="79"/>
    </row>
    <row r="56" spans="2:12" ht="21.75" customHeight="1" x14ac:dyDescent="0.25">
      <c r="B56" s="79"/>
      <c r="C56" s="79"/>
      <c r="D56" s="79"/>
      <c r="E56" s="79"/>
      <c r="F56" s="79"/>
      <c r="G56" s="79"/>
      <c r="H56" s="79"/>
      <c r="I56" s="79"/>
      <c r="J56" s="79"/>
      <c r="K56" s="78" t="e">
        <f t="shared" si="0"/>
        <v>#DIV/0!</v>
      </c>
      <c r="L56" s="79"/>
    </row>
    <row r="57" spans="2:12" ht="21.75" customHeight="1" x14ac:dyDescent="0.25">
      <c r="B57" s="79"/>
      <c r="C57" s="79"/>
      <c r="D57" s="79"/>
      <c r="E57" s="79"/>
      <c r="F57" s="79"/>
      <c r="G57" s="79"/>
      <c r="H57" s="79"/>
      <c r="I57" s="79"/>
      <c r="J57" s="79"/>
      <c r="K57" s="78" t="e">
        <f t="shared" si="0"/>
        <v>#DIV/0!</v>
      </c>
      <c r="L57" s="79"/>
    </row>
    <row r="58" spans="2:12" ht="21.75" customHeight="1" x14ac:dyDescent="0.25">
      <c r="B58" s="79"/>
      <c r="C58" s="79"/>
      <c r="D58" s="79"/>
      <c r="E58" s="79"/>
      <c r="F58" s="79"/>
      <c r="G58" s="79"/>
      <c r="H58" s="79"/>
      <c r="I58" s="79"/>
      <c r="J58" s="79"/>
      <c r="K58" s="78" t="e">
        <f t="shared" si="0"/>
        <v>#DIV/0!</v>
      </c>
      <c r="L58" s="79"/>
    </row>
    <row r="59" spans="2:12" ht="21.75" customHeight="1" x14ac:dyDescent="0.25">
      <c r="B59" s="79"/>
      <c r="C59" s="79"/>
      <c r="D59" s="79"/>
      <c r="E59" s="79"/>
      <c r="F59" s="79"/>
      <c r="G59" s="79"/>
      <c r="H59" s="79"/>
      <c r="I59" s="79"/>
      <c r="J59" s="79"/>
      <c r="K59" s="78" t="e">
        <f t="shared" si="0"/>
        <v>#DIV/0!</v>
      </c>
      <c r="L59" s="79"/>
    </row>
    <row r="60" spans="2:12" ht="21.75" customHeight="1" x14ac:dyDescent="0.25">
      <c r="B60" s="79"/>
      <c r="C60" s="79"/>
      <c r="D60" s="79"/>
      <c r="E60" s="79"/>
      <c r="F60" s="79"/>
      <c r="G60" s="79"/>
      <c r="H60" s="79"/>
      <c r="I60" s="79"/>
      <c r="J60" s="79"/>
      <c r="K60" s="78" t="e">
        <f t="shared" si="0"/>
        <v>#DIV/0!</v>
      </c>
      <c r="L60" s="79"/>
    </row>
    <row r="61" spans="2:12" ht="21.75" customHeight="1" x14ac:dyDescent="0.25">
      <c r="B61" s="79"/>
      <c r="C61" s="79"/>
      <c r="D61" s="79"/>
      <c r="E61" s="79"/>
      <c r="F61" s="79"/>
      <c r="G61" s="79"/>
      <c r="H61" s="79"/>
      <c r="I61" s="79"/>
      <c r="J61" s="79"/>
      <c r="K61" s="78" t="e">
        <f t="shared" si="0"/>
        <v>#DIV/0!</v>
      </c>
      <c r="L61" s="79"/>
    </row>
    <row r="62" spans="2:12" ht="21.75" customHeight="1" x14ac:dyDescent="0.25">
      <c r="B62" s="79"/>
      <c r="C62" s="79"/>
      <c r="D62" s="79"/>
      <c r="E62" s="79"/>
      <c r="F62" s="79"/>
      <c r="G62" s="79"/>
      <c r="H62" s="79"/>
      <c r="I62" s="79"/>
      <c r="J62" s="79"/>
      <c r="K62" s="78" t="e">
        <f t="shared" si="0"/>
        <v>#DIV/0!</v>
      </c>
      <c r="L62" s="79"/>
    </row>
    <row r="63" spans="2:12" ht="21.75" customHeight="1" x14ac:dyDescent="0.25">
      <c r="B63" s="79"/>
      <c r="C63" s="79"/>
      <c r="D63" s="79"/>
      <c r="E63" s="79"/>
      <c r="F63" s="79"/>
      <c r="G63" s="79"/>
      <c r="H63" s="79"/>
      <c r="I63" s="79"/>
      <c r="J63" s="79"/>
      <c r="K63" s="78" t="e">
        <f t="shared" si="0"/>
        <v>#DIV/0!</v>
      </c>
      <c r="L63" s="79"/>
    </row>
    <row r="64" spans="2:12" ht="21.75" customHeight="1" x14ac:dyDescent="0.25">
      <c r="B64" s="79"/>
      <c r="C64" s="79"/>
      <c r="D64" s="79"/>
      <c r="E64" s="79"/>
      <c r="F64" s="79"/>
      <c r="G64" s="79"/>
      <c r="H64" s="79"/>
      <c r="I64" s="79"/>
      <c r="J64" s="79"/>
      <c r="K64" s="78" t="e">
        <f t="shared" si="0"/>
        <v>#DIV/0!</v>
      </c>
      <c r="L64" s="79"/>
    </row>
    <row r="65" spans="2:12" ht="21.75" customHeight="1" x14ac:dyDescent="0.25">
      <c r="B65" s="79"/>
      <c r="C65" s="79"/>
      <c r="D65" s="79"/>
      <c r="E65" s="79"/>
      <c r="F65" s="79"/>
      <c r="G65" s="79"/>
      <c r="H65" s="79"/>
      <c r="I65" s="79"/>
      <c r="J65" s="79"/>
      <c r="K65" s="78" t="e">
        <f t="shared" si="0"/>
        <v>#DIV/0!</v>
      </c>
      <c r="L65" s="79"/>
    </row>
    <row r="66" spans="2:12" ht="21.75" customHeight="1" x14ac:dyDescent="0.25">
      <c r="B66" s="79"/>
      <c r="C66" s="79"/>
      <c r="D66" s="79"/>
      <c r="E66" s="79"/>
      <c r="F66" s="79"/>
      <c r="G66" s="79"/>
      <c r="H66" s="79"/>
      <c r="I66" s="79"/>
      <c r="J66" s="79"/>
      <c r="K66" s="78" t="e">
        <f t="shared" si="0"/>
        <v>#DIV/0!</v>
      </c>
      <c r="L66" s="79"/>
    </row>
    <row r="67" spans="2:12" ht="21.75" customHeight="1" x14ac:dyDescent="0.25">
      <c r="B67" s="79"/>
      <c r="C67" s="79"/>
      <c r="D67" s="79"/>
      <c r="E67" s="79"/>
      <c r="F67" s="79"/>
      <c r="G67" s="79"/>
      <c r="H67" s="79"/>
      <c r="I67" s="79"/>
      <c r="J67" s="79"/>
      <c r="K67" s="78" t="e">
        <f t="shared" si="0"/>
        <v>#DIV/0!</v>
      </c>
      <c r="L67" s="79"/>
    </row>
    <row r="68" spans="2:12" ht="21.75" customHeight="1" x14ac:dyDescent="0.25">
      <c r="B68" s="79"/>
      <c r="C68" s="79"/>
      <c r="D68" s="79"/>
      <c r="E68" s="79"/>
      <c r="F68" s="79"/>
      <c r="G68" s="79"/>
      <c r="H68" s="79"/>
      <c r="I68" s="79"/>
      <c r="J68" s="79"/>
      <c r="K68" s="78" t="e">
        <f t="shared" si="0"/>
        <v>#DIV/0!</v>
      </c>
      <c r="L68" s="79"/>
    </row>
    <row r="69" spans="2:12" ht="21.75" customHeight="1" x14ac:dyDescent="0.25">
      <c r="B69" s="79"/>
      <c r="C69" s="79"/>
      <c r="D69" s="79"/>
      <c r="E69" s="79"/>
      <c r="F69" s="79"/>
      <c r="G69" s="79"/>
      <c r="H69" s="79"/>
      <c r="I69" s="79"/>
      <c r="J69" s="79"/>
      <c r="K69" s="78" t="e">
        <f t="shared" si="0"/>
        <v>#DIV/0!</v>
      </c>
      <c r="L69" s="79"/>
    </row>
    <row r="70" spans="2:12" ht="21.75" customHeight="1" x14ac:dyDescent="0.25">
      <c r="B70" s="79"/>
      <c r="C70" s="79"/>
      <c r="D70" s="79"/>
      <c r="E70" s="79" t="s">
        <v>5</v>
      </c>
      <c r="F70" s="79"/>
      <c r="G70" s="79"/>
      <c r="H70" s="79">
        <f>SUM(H18:H69)</f>
        <v>0</v>
      </c>
      <c r="I70" s="79"/>
      <c r="J70" s="79">
        <f>SUM(J18:J69)</f>
        <v>0</v>
      </c>
      <c r="K70" s="78" t="e">
        <f t="shared" si="0"/>
        <v>#DIV/0!</v>
      </c>
      <c r="L70" s="79"/>
    </row>
  </sheetData>
  <mergeCells count="14">
    <mergeCell ref="I14:I15"/>
    <mergeCell ref="B15:G15"/>
    <mergeCell ref="E11:G12"/>
    <mergeCell ref="H11:H12"/>
    <mergeCell ref="I11:I12"/>
    <mergeCell ref="J11:L12"/>
    <mergeCell ref="E13:G13"/>
    <mergeCell ref="J13:L13"/>
    <mergeCell ref="K1:L2"/>
    <mergeCell ref="B4:C4"/>
    <mergeCell ref="I4:L4"/>
    <mergeCell ref="C6:G6"/>
    <mergeCell ref="H6:L6"/>
    <mergeCell ref="B3:E3"/>
  </mergeCells>
  <pageMargins left="0.70866141732283472" right="0.70866141732283472" top="0.78740157480314965" bottom="0.78740157480314965" header="0.31496062992125984" footer="0.31496062992125984"/>
  <pageSetup paperSize="9" scale="77" fitToHeight="100" orientation="landscape" r:id="rId1"/>
  <headerFooter>
    <oddFooter>&amp;C&amp;Z&amp;F&amp;R&amp;P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baseColWidth="10" defaultRowHeight="12.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  <pageSetUpPr fitToPage="1"/>
  </sheetPr>
  <dimension ref="B1:Q8"/>
  <sheetViews>
    <sheetView zoomScale="70" zoomScaleNormal="70" workbookViewId="0">
      <selection activeCell="M3" sqref="M3"/>
    </sheetView>
  </sheetViews>
  <sheetFormatPr baseColWidth="10" defaultRowHeight="48.75" customHeight="1" x14ac:dyDescent="0.25"/>
  <cols>
    <col min="1" max="1" width="4.1796875" customWidth="1"/>
    <col min="2" max="3" width="15.7265625" customWidth="1"/>
    <col min="4" max="4" width="15.7265625" style="22" customWidth="1"/>
    <col min="5" max="5" width="15.7265625" style="40" customWidth="1"/>
    <col min="6" max="11" width="15.7265625" customWidth="1"/>
    <col min="12" max="12" width="1.26953125" customWidth="1"/>
    <col min="13" max="15" width="18.7265625" customWidth="1"/>
    <col min="16" max="16" width="5" bestFit="1" customWidth="1"/>
    <col min="17" max="17" width="18.7265625" customWidth="1"/>
  </cols>
  <sheetData>
    <row r="1" spans="2:17" ht="48.75" customHeight="1" x14ac:dyDescent="0.25">
      <c r="N1" s="124" t="s">
        <v>19</v>
      </c>
      <c r="O1" s="124"/>
      <c r="P1" s="124"/>
      <c r="Q1" s="124"/>
    </row>
    <row r="2" spans="2:17" ht="12.5" x14ac:dyDescent="0.25">
      <c r="N2" s="124"/>
      <c r="O2" s="124"/>
      <c r="P2" s="124"/>
      <c r="Q2" s="124"/>
    </row>
    <row r="3" spans="2:17" s="24" customFormat="1" ht="48.75" customHeight="1" x14ac:dyDescent="0.25">
      <c r="B3" s="133" t="s">
        <v>46</v>
      </c>
      <c r="C3" s="134"/>
      <c r="D3" s="134"/>
      <c r="E3" s="134"/>
      <c r="F3" s="134"/>
      <c r="G3" s="134"/>
      <c r="H3" s="134"/>
      <c r="J3" s="39" t="s">
        <v>27</v>
      </c>
      <c r="M3" s="39">
        <v>2025</v>
      </c>
    </row>
    <row r="4" spans="2:17" s="24" customFormat="1" ht="48.75" customHeight="1" x14ac:dyDescent="0.25">
      <c r="B4" s="131" t="s">
        <v>32</v>
      </c>
      <c r="C4" s="132"/>
      <c r="D4" s="26"/>
      <c r="E4" s="42"/>
      <c r="F4" s="27"/>
      <c r="G4" s="27"/>
      <c r="H4" s="27"/>
      <c r="I4" s="26"/>
      <c r="J4" s="26"/>
      <c r="K4" s="27"/>
      <c r="M4" s="131" t="s">
        <v>206</v>
      </c>
      <c r="N4" s="135"/>
      <c r="O4" s="132"/>
      <c r="P4" s="132"/>
    </row>
    <row r="5" spans="2:17" ht="17.25" customHeight="1" x14ac:dyDescent="0.25">
      <c r="P5" t="s">
        <v>28</v>
      </c>
    </row>
    <row r="6" spans="2:17" s="28" customFormat="1" ht="48.75" customHeight="1" x14ac:dyDescent="0.25">
      <c r="B6" s="125" t="s">
        <v>39</v>
      </c>
      <c r="C6" s="126"/>
      <c r="D6" s="126"/>
      <c r="E6" s="126"/>
      <c r="F6" s="126"/>
      <c r="G6" s="126"/>
      <c r="H6" s="126"/>
      <c r="I6" s="126"/>
      <c r="J6" s="126"/>
      <c r="K6" s="126"/>
    </row>
    <row r="7" spans="2:17" s="28" customFormat="1" ht="48.75" customHeight="1" x14ac:dyDescent="0.25">
      <c r="B7" s="127" t="s">
        <v>40</v>
      </c>
      <c r="C7" s="128"/>
      <c r="D7" s="128"/>
      <c r="E7" s="129"/>
      <c r="F7" s="130"/>
      <c r="G7" s="129"/>
      <c r="H7" s="127" t="s">
        <v>41</v>
      </c>
      <c r="I7" s="128"/>
      <c r="J7" s="128"/>
      <c r="K7" s="129"/>
      <c r="M7" s="125" t="s">
        <v>42</v>
      </c>
      <c r="N7" s="126"/>
      <c r="O7" s="126"/>
      <c r="P7" s="126"/>
      <c r="Q7" s="126"/>
    </row>
    <row r="8" spans="2:17" s="29" customFormat="1" ht="48.75" customHeight="1" x14ac:dyDescent="0.25">
      <c r="B8" s="36" t="s">
        <v>34</v>
      </c>
      <c r="C8" s="36" t="s">
        <v>35</v>
      </c>
      <c r="D8" s="36" t="s">
        <v>36</v>
      </c>
      <c r="E8" s="43" t="s">
        <v>37</v>
      </c>
      <c r="F8" s="36" t="s">
        <v>38</v>
      </c>
      <c r="G8" s="36" t="s">
        <v>26</v>
      </c>
      <c r="H8" s="36" t="s">
        <v>34</v>
      </c>
      <c r="I8" s="36" t="s">
        <v>35</v>
      </c>
      <c r="J8" s="36" t="s">
        <v>36</v>
      </c>
      <c r="K8" s="43" t="s">
        <v>37</v>
      </c>
      <c r="L8" s="32"/>
      <c r="M8" s="31" t="s">
        <v>43</v>
      </c>
      <c r="N8" s="31" t="s">
        <v>44</v>
      </c>
      <c r="O8" s="30" t="s">
        <v>25</v>
      </c>
      <c r="P8" s="30" t="s">
        <v>18</v>
      </c>
      <c r="Q8" s="30" t="s">
        <v>45</v>
      </c>
    </row>
  </sheetData>
  <mergeCells count="9">
    <mergeCell ref="N1:Q2"/>
    <mergeCell ref="B3:H3"/>
    <mergeCell ref="M4:P4"/>
    <mergeCell ref="B6:K6"/>
    <mergeCell ref="B7:E7"/>
    <mergeCell ref="F7:G7"/>
    <mergeCell ref="H7:K7"/>
    <mergeCell ref="M7:Q7"/>
    <mergeCell ref="B4:C4"/>
  </mergeCells>
  <pageMargins left="0.70866141732283472" right="0.70866141732283472" top="0.78740157480314965" bottom="0.78740157480314965" header="0.31496062992125984" footer="0.31496062992125984"/>
  <pageSetup paperSize="9" scale="5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39997558519241921"/>
    <pageSetUpPr fitToPage="1"/>
  </sheetPr>
  <dimension ref="A1:H10"/>
  <sheetViews>
    <sheetView topLeftCell="C2" zoomScale="85" zoomScaleNormal="85" workbookViewId="0">
      <selection activeCell="H3" sqref="H3"/>
    </sheetView>
  </sheetViews>
  <sheetFormatPr baseColWidth="10" defaultRowHeight="48.75" customHeight="1" x14ac:dyDescent="0.25"/>
  <cols>
    <col min="1" max="1" width="4.1796875" customWidth="1"/>
    <col min="2" max="3" width="15.7265625" customWidth="1"/>
    <col min="4" max="4" width="15.7265625" style="22" customWidth="1"/>
    <col min="5" max="5" width="15.7265625" style="23" customWidth="1"/>
    <col min="6" max="6" width="15.7265625" customWidth="1"/>
    <col min="7" max="7" width="30.7265625" customWidth="1"/>
    <col min="8" max="8" width="34.36328125" customWidth="1"/>
    <col min="9" max="9" width="1.26953125" customWidth="1"/>
    <col min="10" max="12" width="18.7265625" customWidth="1"/>
    <col min="13" max="13" width="5" bestFit="1" customWidth="1"/>
    <col min="14" max="14" width="18.7265625" customWidth="1"/>
  </cols>
  <sheetData>
    <row r="1" spans="1:8" ht="48.75" customHeight="1" x14ac:dyDescent="0.25">
      <c r="H1" s="72" t="s">
        <v>19</v>
      </c>
    </row>
    <row r="2" spans="1:8" ht="15.65" customHeight="1" x14ac:dyDescent="0.25">
      <c r="H2" s="72"/>
    </row>
    <row r="3" spans="1:8" s="24" customFormat="1" ht="56.5" customHeight="1" x14ac:dyDescent="0.25">
      <c r="B3" s="133" t="s">
        <v>48</v>
      </c>
      <c r="C3" s="134"/>
      <c r="D3" s="134"/>
      <c r="E3" s="134"/>
      <c r="F3" s="134"/>
      <c r="G3" s="134"/>
      <c r="H3" s="39" t="s">
        <v>212</v>
      </c>
    </row>
    <row r="4" spans="1:8" s="24" customFormat="1" ht="48.75" customHeight="1" x14ac:dyDescent="0.25">
      <c r="B4" s="131" t="s">
        <v>32</v>
      </c>
      <c r="C4" s="132"/>
      <c r="D4" s="68" t="s">
        <v>73</v>
      </c>
      <c r="E4" s="69"/>
      <c r="F4" s="70"/>
      <c r="G4" s="131" t="s">
        <v>207</v>
      </c>
      <c r="H4" s="131"/>
    </row>
    <row r="5" spans="1:8" ht="17.25" customHeight="1" x14ac:dyDescent="0.25"/>
    <row r="6" spans="1:8" s="28" customFormat="1" ht="48.75" customHeight="1" x14ac:dyDescent="0.25">
      <c r="B6" s="127" t="s">
        <v>39</v>
      </c>
      <c r="C6" s="139"/>
      <c r="D6" s="139"/>
      <c r="E6" s="139"/>
      <c r="F6" s="139"/>
      <c r="G6" s="139"/>
      <c r="H6" s="140"/>
    </row>
    <row r="7" spans="1:8" s="28" customFormat="1" ht="48.75" customHeight="1" x14ac:dyDescent="0.25">
      <c r="B7" s="136" t="s">
        <v>40</v>
      </c>
      <c r="C7" s="137"/>
      <c r="D7" s="137"/>
      <c r="E7" s="138"/>
      <c r="F7" s="73"/>
      <c r="G7" s="136" t="s">
        <v>49</v>
      </c>
      <c r="H7" s="138"/>
    </row>
    <row r="8" spans="1:8" s="29" customFormat="1" ht="48.75" customHeight="1" x14ac:dyDescent="0.25">
      <c r="B8" s="36" t="s">
        <v>34</v>
      </c>
      <c r="C8" s="36" t="s">
        <v>35</v>
      </c>
      <c r="D8" s="36" t="s">
        <v>36</v>
      </c>
      <c r="E8" s="43" t="s">
        <v>37</v>
      </c>
      <c r="F8" s="36" t="s">
        <v>47</v>
      </c>
      <c r="G8" s="36" t="s">
        <v>50</v>
      </c>
      <c r="H8" s="36" t="s">
        <v>51</v>
      </c>
    </row>
    <row r="9" spans="1:8" ht="21.75" customHeight="1" x14ac:dyDescent="0.3">
      <c r="A9" s="71" t="s">
        <v>52</v>
      </c>
      <c r="B9" s="71">
        <v>51</v>
      </c>
      <c r="C9" s="71">
        <v>119</v>
      </c>
      <c r="D9" s="71">
        <v>5395</v>
      </c>
      <c r="E9" s="71">
        <v>2010</v>
      </c>
      <c r="F9" s="71">
        <v>3</v>
      </c>
      <c r="G9" s="71"/>
      <c r="H9" s="71" t="s">
        <v>53</v>
      </c>
    </row>
    <row r="10" spans="1:8" s="50" customFormat="1" ht="21.75" customHeight="1" x14ac:dyDescent="0.3">
      <c r="A10" s="71" t="s">
        <v>52</v>
      </c>
      <c r="B10" s="71">
        <v>51</v>
      </c>
      <c r="C10" s="71">
        <v>10</v>
      </c>
      <c r="D10" s="71">
        <v>83</v>
      </c>
      <c r="E10" s="71">
        <v>2012</v>
      </c>
      <c r="F10" s="71">
        <v>5</v>
      </c>
      <c r="G10" s="71">
        <v>2013</v>
      </c>
      <c r="H10" s="71"/>
    </row>
  </sheetData>
  <mergeCells count="6">
    <mergeCell ref="B7:E7"/>
    <mergeCell ref="G7:H7"/>
    <mergeCell ref="B4:C4"/>
    <mergeCell ref="B3:G3"/>
    <mergeCell ref="G4:H4"/>
    <mergeCell ref="B6:H6"/>
  </mergeCells>
  <printOptions gridLines="1"/>
  <pageMargins left="0.23622047244094491" right="0.23622047244094491" top="0.74803149606299213" bottom="0.74803149606299213" header="0.31496062992125984" footer="0.31496062992125984"/>
  <pageSetup paperSize="9" scale="98" fitToHeight="100" orientation="landscape" r:id="rId1"/>
  <headerFooter alignWithMargins="0">
    <oddFooter>&amp;C&amp;Z&amp;F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B1:M8"/>
  <sheetViews>
    <sheetView zoomScale="85" zoomScaleNormal="85" workbookViewId="0">
      <selection activeCell="B3" sqref="B3"/>
    </sheetView>
  </sheetViews>
  <sheetFormatPr baseColWidth="10" defaultRowHeight="48.75" customHeight="1" x14ac:dyDescent="0.25"/>
  <cols>
    <col min="1" max="1" width="4.1796875" customWidth="1"/>
    <col min="2" max="3" width="15.7265625" customWidth="1"/>
    <col min="4" max="4" width="26" customWidth="1"/>
    <col min="5" max="5" width="15.7265625" style="22" customWidth="1"/>
    <col min="6" max="6" width="15.7265625" style="40" customWidth="1"/>
    <col min="7" max="7" width="15.7265625" customWidth="1"/>
    <col min="8" max="9" width="30.7265625" customWidth="1"/>
    <col min="10" max="11" width="18.7265625" customWidth="1"/>
    <col min="12" max="12" width="5" bestFit="1" customWidth="1"/>
    <col min="13" max="13" width="18.7265625" customWidth="1"/>
  </cols>
  <sheetData>
    <row r="1" spans="2:13" ht="48.75" customHeight="1" x14ac:dyDescent="0.25">
      <c r="I1" s="115" t="s">
        <v>19</v>
      </c>
      <c r="J1" s="115"/>
    </row>
    <row r="2" spans="2:13" ht="12.5" x14ac:dyDescent="0.25">
      <c r="I2" s="115"/>
      <c r="J2" s="115"/>
    </row>
    <row r="3" spans="2:13" s="24" customFormat="1" ht="48.75" customHeight="1" x14ac:dyDescent="0.25">
      <c r="B3" s="25" t="s">
        <v>213</v>
      </c>
      <c r="C3" s="25"/>
      <c r="D3" s="25"/>
      <c r="F3" s="41"/>
      <c r="H3" s="116" t="s">
        <v>181</v>
      </c>
      <c r="I3" s="110" t="s">
        <v>208</v>
      </c>
    </row>
    <row r="4" spans="2:13" s="24" customFormat="1" ht="17.5" x14ac:dyDescent="0.25">
      <c r="B4" s="82" t="s">
        <v>180</v>
      </c>
      <c r="C4" s="82" t="s">
        <v>180</v>
      </c>
      <c r="D4" s="82"/>
      <c r="E4" s="26" t="s">
        <v>155</v>
      </c>
      <c r="F4" s="42"/>
      <c r="G4" s="27"/>
      <c r="H4" s="27"/>
      <c r="I4" s="26"/>
      <c r="L4" s="110"/>
    </row>
    <row r="5" spans="2:13" ht="17.25" customHeight="1" x14ac:dyDescent="0.25"/>
    <row r="6" spans="2:13" s="28" customFormat="1" ht="15.5" x14ac:dyDescent="0.25">
      <c r="B6" s="126" t="s">
        <v>182</v>
      </c>
      <c r="C6" s="126"/>
      <c r="D6" s="126"/>
      <c r="E6" s="126"/>
      <c r="F6" s="126"/>
      <c r="G6" s="126"/>
      <c r="H6" s="126"/>
      <c r="I6" s="126"/>
    </row>
    <row r="7" spans="2:13" s="28" customFormat="1" ht="15.5" x14ac:dyDescent="0.25">
      <c r="B7" s="130" t="s">
        <v>183</v>
      </c>
      <c r="C7" s="128"/>
      <c r="D7" s="128"/>
      <c r="E7" s="128"/>
      <c r="F7" s="129"/>
      <c r="G7" s="49"/>
      <c r="H7" s="130" t="s">
        <v>184</v>
      </c>
      <c r="I7" s="129"/>
    </row>
    <row r="8" spans="2:13" s="29" customFormat="1" ht="48.75" customHeight="1" x14ac:dyDescent="0.25">
      <c r="B8" s="111" t="s">
        <v>205</v>
      </c>
      <c r="C8" s="111" t="s">
        <v>185</v>
      </c>
      <c r="D8" s="36" t="s">
        <v>186</v>
      </c>
      <c r="E8" s="36" t="s">
        <v>187</v>
      </c>
      <c r="F8" s="43" t="s">
        <v>188</v>
      </c>
      <c r="G8" s="36" t="s">
        <v>189</v>
      </c>
      <c r="H8" s="36" t="s">
        <v>190</v>
      </c>
      <c r="I8" s="36" t="s">
        <v>191</v>
      </c>
      <c r="J8" s="28"/>
      <c r="K8" s="28"/>
      <c r="L8" s="28"/>
      <c r="M8" s="28"/>
    </row>
  </sheetData>
  <mergeCells count="3">
    <mergeCell ref="B7:F7"/>
    <mergeCell ref="H7:I7"/>
    <mergeCell ref="B6:I6"/>
  </mergeCells>
  <printOptions gridLines="1"/>
  <pageMargins left="0.23622047244094491" right="0.23622047244094491" top="0.74803149606299213" bottom="0.74803149606299213" header="0.51181102362204722" footer="0.51181102362204722"/>
  <pageSetup paperSize="9" scale="86" fitToHeight="100" orientation="landscape" r:id="rId1"/>
  <headerFooter alignWithMargins="0">
    <oddFooter>&amp;C&amp;Z&amp;F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15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style="83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7" width="17.81640625" bestFit="1" customWidth="1"/>
    <col min="8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84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85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86" t="s">
        <v>84</v>
      </c>
      <c r="C8" s="52" t="s">
        <v>85</v>
      </c>
      <c r="D8" s="53" t="s">
        <v>86</v>
      </c>
      <c r="E8" s="54" t="s">
        <v>87</v>
      </c>
      <c r="F8" s="52">
        <v>1947</v>
      </c>
      <c r="G8" s="52" t="s">
        <v>88</v>
      </c>
      <c r="H8" s="52">
        <v>20</v>
      </c>
      <c r="I8" s="52">
        <v>51</v>
      </c>
      <c r="J8" s="52">
        <v>119</v>
      </c>
      <c r="K8" s="52">
        <v>5395</v>
      </c>
      <c r="L8" s="52">
        <v>2010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47" t="s">
        <v>89</v>
      </c>
      <c r="F11" s="148"/>
      <c r="G11" s="148"/>
      <c r="H11" s="55">
        <v>41797</v>
      </c>
      <c r="I11" s="55">
        <v>41848</v>
      </c>
      <c r="J11" s="149">
        <f>H92</f>
        <v>0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85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8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6" fitToHeight="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5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95</v>
      </c>
      <c r="C8" s="52" t="s">
        <v>96</v>
      </c>
      <c r="D8" s="53" t="s">
        <v>97</v>
      </c>
      <c r="E8" s="54" t="s">
        <v>98</v>
      </c>
      <c r="F8" s="52">
        <v>1148</v>
      </c>
      <c r="G8" s="52" t="s">
        <v>99</v>
      </c>
      <c r="H8" s="52">
        <v>10</v>
      </c>
      <c r="I8" s="52">
        <v>51</v>
      </c>
      <c r="J8" s="52">
        <v>208</v>
      </c>
      <c r="K8" s="52">
        <v>3363</v>
      </c>
      <c r="L8" s="52">
        <v>2012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 t="s">
        <v>100</v>
      </c>
      <c r="F11" s="148"/>
      <c r="G11" s="148"/>
      <c r="H11" s="55">
        <v>41776</v>
      </c>
      <c r="I11" s="55">
        <v>41790</v>
      </c>
      <c r="J11" s="149" t="e">
        <f>#REF!</f>
        <v>#REF!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6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15"/>
  <sheetViews>
    <sheetView zoomScale="85" zoomScaleNormal="85" workbookViewId="0">
      <selection activeCell="K3" sqref="K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102</v>
      </c>
      <c r="C8" s="52" t="s">
        <v>103</v>
      </c>
      <c r="D8" s="53" t="s">
        <v>90</v>
      </c>
      <c r="E8" s="54" t="s">
        <v>104</v>
      </c>
      <c r="F8" s="52">
        <v>1660</v>
      </c>
      <c r="G8" s="52" t="s">
        <v>105</v>
      </c>
      <c r="H8" s="52">
        <v>20</v>
      </c>
      <c r="I8" s="52">
        <v>51</v>
      </c>
      <c r="J8" s="52">
        <v>20</v>
      </c>
      <c r="K8" s="52">
        <v>158</v>
      </c>
      <c r="L8" s="52">
        <v>2012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>
        <v>0.04</v>
      </c>
      <c r="F11" s="148"/>
      <c r="G11" s="148"/>
      <c r="H11" s="55"/>
      <c r="I11" s="55"/>
      <c r="J11" s="149" t="e">
        <f>#REF!</f>
        <v>#REF!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15"/>
  <sheetViews>
    <sheetView zoomScale="85" zoomScaleNormal="85" workbookViewId="0">
      <selection activeCell="J3" sqref="J3"/>
    </sheetView>
  </sheetViews>
  <sheetFormatPr baseColWidth="10" defaultRowHeight="48.75" customHeight="1" x14ac:dyDescent="0.25"/>
  <cols>
    <col min="1" max="1" width="4.1796875" customWidth="1"/>
    <col min="2" max="2" width="25" customWidth="1"/>
    <col min="3" max="3" width="15.7265625" customWidth="1"/>
    <col min="4" max="4" width="15.7265625" style="22" customWidth="1"/>
    <col min="5" max="5" width="15.7265625" style="23" customWidth="1"/>
    <col min="6" max="6" width="5.26953125" customWidth="1"/>
    <col min="7" max="9" width="15.7265625" customWidth="1"/>
    <col min="10" max="10" width="9.81640625" customWidth="1"/>
    <col min="11" max="12" width="15.7265625" customWidth="1"/>
  </cols>
  <sheetData>
    <row r="1" spans="1:12" ht="12.5" x14ac:dyDescent="0.25">
      <c r="K1" s="124" t="s">
        <v>19</v>
      </c>
      <c r="L1" s="124"/>
    </row>
    <row r="2" spans="1:12" ht="44.5" customHeight="1" x14ac:dyDescent="0.25">
      <c r="K2" s="124"/>
      <c r="L2" s="124"/>
    </row>
    <row r="3" spans="1:12" s="24" customFormat="1" ht="43.5" customHeight="1" x14ac:dyDescent="0.25">
      <c r="B3" s="133" t="s">
        <v>81</v>
      </c>
      <c r="C3" s="133"/>
      <c r="D3" s="133"/>
      <c r="E3" s="133"/>
      <c r="J3" s="117" t="s">
        <v>212</v>
      </c>
    </row>
    <row r="4" spans="1:12" s="24" customFormat="1" ht="38.15" customHeight="1" x14ac:dyDescent="0.25">
      <c r="B4" s="131" t="s">
        <v>32</v>
      </c>
      <c r="C4" s="132"/>
      <c r="D4" s="65" t="s">
        <v>73</v>
      </c>
      <c r="E4" s="66"/>
      <c r="F4" s="66"/>
      <c r="G4" s="66"/>
      <c r="H4" s="66"/>
      <c r="I4" s="131" t="s">
        <v>209</v>
      </c>
      <c r="J4" s="135"/>
      <c r="K4" s="132"/>
      <c r="L4" s="132"/>
    </row>
    <row r="5" spans="1:12" ht="17.25" customHeight="1" x14ac:dyDescent="0.25"/>
    <row r="6" spans="1:12" s="28" customFormat="1" ht="39" customHeight="1" x14ac:dyDescent="0.25">
      <c r="B6" s="38"/>
      <c r="C6" s="127" t="s">
        <v>55</v>
      </c>
      <c r="D6" s="128"/>
      <c r="E6" s="128"/>
      <c r="F6" s="128"/>
      <c r="G6" s="129"/>
      <c r="H6" s="127" t="s">
        <v>56</v>
      </c>
      <c r="I6" s="150"/>
      <c r="J6" s="150"/>
      <c r="K6" s="150"/>
      <c r="L6" s="151"/>
    </row>
    <row r="7" spans="1:12" s="29" customFormat="1" ht="48.75" customHeight="1" x14ac:dyDescent="0.25">
      <c r="B7" s="36" t="s">
        <v>54</v>
      </c>
      <c r="C7" s="31" t="s">
        <v>57</v>
      </c>
      <c r="D7" s="31" t="s">
        <v>58</v>
      </c>
      <c r="E7" s="31" t="s">
        <v>59</v>
      </c>
      <c r="F7" s="31" t="s">
        <v>61</v>
      </c>
      <c r="G7" s="31" t="s">
        <v>60</v>
      </c>
      <c r="H7" s="36" t="s">
        <v>62</v>
      </c>
      <c r="I7" s="36" t="s">
        <v>34</v>
      </c>
      <c r="J7" s="36" t="s">
        <v>35</v>
      </c>
      <c r="K7" s="36" t="s">
        <v>36</v>
      </c>
      <c r="L7" s="37" t="s">
        <v>63</v>
      </c>
    </row>
    <row r="8" spans="1:12" ht="21.75" customHeight="1" x14ac:dyDescent="0.3">
      <c r="B8" s="52" t="s">
        <v>107</v>
      </c>
      <c r="C8" s="52" t="s">
        <v>92</v>
      </c>
      <c r="D8" s="52" t="s">
        <v>93</v>
      </c>
      <c r="E8" s="54" t="s">
        <v>94</v>
      </c>
      <c r="F8" s="52">
        <v>3013</v>
      </c>
      <c r="G8" s="52" t="s">
        <v>101</v>
      </c>
      <c r="H8" s="52">
        <v>11</v>
      </c>
      <c r="I8" s="52">
        <v>51</v>
      </c>
      <c r="J8" s="52">
        <v>29</v>
      </c>
      <c r="K8" s="52">
        <v>2137</v>
      </c>
      <c r="L8" s="52">
        <v>2011</v>
      </c>
    </row>
    <row r="9" spans="1:12" ht="21.75" customHeight="1" x14ac:dyDescent="0.25">
      <c r="D9" s="44"/>
      <c r="E9" s="141" t="s">
        <v>79</v>
      </c>
      <c r="F9" s="142"/>
      <c r="G9" s="143"/>
      <c r="H9" s="154" t="s">
        <v>64</v>
      </c>
      <c r="I9" s="154" t="s">
        <v>65</v>
      </c>
      <c r="J9" s="141" t="s">
        <v>66</v>
      </c>
      <c r="K9" s="142"/>
      <c r="L9" s="143"/>
    </row>
    <row r="10" spans="1:12" ht="21.75" customHeight="1" x14ac:dyDescent="0.25">
      <c r="C10" s="23"/>
      <c r="D10" s="45"/>
      <c r="E10" s="144"/>
      <c r="F10" s="145"/>
      <c r="G10" s="146"/>
      <c r="H10" s="155"/>
      <c r="I10" s="155"/>
      <c r="J10" s="144"/>
      <c r="K10" s="145"/>
      <c r="L10" s="146"/>
    </row>
    <row r="11" spans="1:12" ht="21.75" customHeight="1" x14ac:dyDescent="0.3">
      <c r="C11" s="23"/>
      <c r="D11" s="45"/>
      <c r="E11" s="156">
        <v>0.04</v>
      </c>
      <c r="F11" s="148"/>
      <c r="G11" s="148"/>
      <c r="H11" s="55">
        <v>41772</v>
      </c>
      <c r="I11" s="55">
        <v>41865</v>
      </c>
      <c r="J11" s="149" t="e">
        <f>#REF!</f>
        <v>#REF!</v>
      </c>
      <c r="K11" s="149"/>
      <c r="L11" s="149"/>
    </row>
    <row r="12" spans="1:12" ht="21.75" customHeight="1" x14ac:dyDescent="0.25">
      <c r="C12" s="23"/>
      <c r="D12" s="45"/>
      <c r="G12" s="23"/>
      <c r="I12" s="152" t="s">
        <v>78</v>
      </c>
    </row>
    <row r="13" spans="1:12" ht="21.75" customHeight="1" x14ac:dyDescent="0.25">
      <c r="B13" s="130" t="s">
        <v>77</v>
      </c>
      <c r="C13" s="128"/>
      <c r="D13" s="128"/>
      <c r="E13" s="128"/>
      <c r="F13" s="128"/>
      <c r="G13" s="129"/>
      <c r="H13" s="49"/>
      <c r="I13" s="153"/>
    </row>
    <row r="14" spans="1:12" ht="39" x14ac:dyDescent="0.25">
      <c r="B14" s="36" t="s">
        <v>67</v>
      </c>
      <c r="C14" s="31" t="s">
        <v>43</v>
      </c>
      <c r="D14" s="31" t="s">
        <v>68</v>
      </c>
      <c r="E14" s="30" t="s">
        <v>25</v>
      </c>
      <c r="F14" s="31" t="s">
        <v>61</v>
      </c>
      <c r="G14" s="31" t="s">
        <v>76</v>
      </c>
      <c r="H14" s="31" t="s">
        <v>69</v>
      </c>
      <c r="I14" s="36" t="s">
        <v>71</v>
      </c>
      <c r="J14" s="36" t="s">
        <v>70</v>
      </c>
      <c r="K14" s="36" t="s">
        <v>72</v>
      </c>
      <c r="L14" s="36" t="s">
        <v>80</v>
      </c>
    </row>
    <row r="15" spans="1:12" ht="21.75" customHeight="1" x14ac:dyDescent="0.25">
      <c r="A15" s="56" t="s">
        <v>52</v>
      </c>
      <c r="B15" s="57">
        <v>41440</v>
      </c>
      <c r="C15" s="56" t="s">
        <v>74</v>
      </c>
      <c r="D15" s="58" t="s">
        <v>75</v>
      </c>
      <c r="E15" s="56" t="s">
        <v>29</v>
      </c>
      <c r="F15" s="56">
        <v>1967</v>
      </c>
      <c r="G15" s="56" t="s">
        <v>30</v>
      </c>
      <c r="H15" s="56">
        <v>14</v>
      </c>
      <c r="I15" s="56" t="s">
        <v>31</v>
      </c>
      <c r="J15" s="59">
        <v>9</v>
      </c>
      <c r="K15" s="88">
        <f>IF(J15=0,"",J15/H15)</f>
        <v>0.6428571428571429</v>
      </c>
      <c r="L15" s="60" t="s">
        <v>83</v>
      </c>
    </row>
  </sheetData>
  <mergeCells count="14">
    <mergeCell ref="I12:I13"/>
    <mergeCell ref="B13:G13"/>
    <mergeCell ref="E9:G10"/>
    <mergeCell ref="H9:H10"/>
    <mergeCell ref="I9:I10"/>
    <mergeCell ref="J9:L10"/>
    <mergeCell ref="E11:G11"/>
    <mergeCell ref="J11:L11"/>
    <mergeCell ref="K1:L2"/>
    <mergeCell ref="B3:E3"/>
    <mergeCell ref="B4:C4"/>
    <mergeCell ref="I4:L4"/>
    <mergeCell ref="C6:G6"/>
    <mergeCell ref="H6:L6"/>
  </mergeCells>
  <pageMargins left="0.70866141732283472" right="0.70866141732283472" top="0.78740157480314965" bottom="0.78740157480314965" header="0.31496062992125984" footer="0.31496062992125984"/>
  <pageSetup paperSize="9" scale="78" fitToHeight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27</vt:i4>
      </vt:variant>
      <vt:variant>
        <vt:lpstr>Benannte Bereiche</vt:lpstr>
      </vt:variant>
      <vt:variant>
        <vt:i4>22</vt:i4>
      </vt:variant>
    </vt:vector>
  </HeadingPairs>
  <TitlesOfParts>
    <vt:vector size="49" baseType="lpstr">
      <vt:lpstr>Total Honigbiene</vt:lpstr>
      <vt:lpstr>HB verdeckte Ringprüfung </vt:lpstr>
      <vt:lpstr>HB offene Ringprüfung</vt:lpstr>
      <vt:lpstr>SAR Flügel Best. Anaylse morph.</vt:lpstr>
      <vt:lpstr>Mellifera DNA Bestimmung</vt:lpstr>
      <vt:lpstr>A SAR Bonachiesse</vt:lpstr>
      <vt:lpstr>A SAR Grande-Enne</vt:lpstr>
      <vt:lpstr>A SAR Hongrin</vt:lpstr>
      <vt:lpstr>A SAR Kiental</vt:lpstr>
      <vt:lpstr>A SAR Moiry</vt:lpstr>
      <vt:lpstr>A SAR Petit Mont</vt:lpstr>
      <vt:lpstr>A SAR Les Toules</vt:lpstr>
      <vt:lpstr>A SAR Vermeilley</vt:lpstr>
      <vt:lpstr>A SCIV Schlappin</vt:lpstr>
      <vt:lpstr>A SCIV Greina</vt:lpstr>
      <vt:lpstr>A SCIV Justistal</vt:lpstr>
      <vt:lpstr>A SCIV Muatothal</vt:lpstr>
      <vt:lpstr>A SCIV S-Charl</vt:lpstr>
      <vt:lpstr>A M1 Krauchthal</vt:lpstr>
      <vt:lpstr>A M2 Schwarzeiflue</vt:lpstr>
      <vt:lpstr>A M3 Säntis</vt:lpstr>
      <vt:lpstr>A M4 Gental</vt:lpstr>
      <vt:lpstr>A M5 Rothbach</vt:lpstr>
      <vt:lpstr>A M6 Schilstal</vt:lpstr>
      <vt:lpstr>Belegstation station A</vt:lpstr>
      <vt:lpstr>Belegstatin station B</vt:lpstr>
      <vt:lpstr>Tabelle1</vt:lpstr>
      <vt:lpstr>'A M1 Krauchthal'!Drucktitel</vt:lpstr>
      <vt:lpstr>'A M2 Schwarzeiflue'!Drucktitel</vt:lpstr>
      <vt:lpstr>'A M3 Säntis'!Drucktitel</vt:lpstr>
      <vt:lpstr>'A M4 Gental'!Drucktitel</vt:lpstr>
      <vt:lpstr>'A M5 Rothbach'!Drucktitel</vt:lpstr>
      <vt:lpstr>'A M6 Schilstal'!Drucktitel</vt:lpstr>
      <vt:lpstr>'A SAR Bonachiesse'!Drucktitel</vt:lpstr>
      <vt:lpstr>'A SAR Hongrin'!Drucktitel</vt:lpstr>
      <vt:lpstr>'A SAR Kiental'!Drucktitel</vt:lpstr>
      <vt:lpstr>'A SAR Les Toules'!Drucktitel</vt:lpstr>
      <vt:lpstr>'A SAR Moiry'!Drucktitel</vt:lpstr>
      <vt:lpstr>'A SAR Petit Mont'!Drucktitel</vt:lpstr>
      <vt:lpstr>'A SAR Vermeilley'!Drucktitel</vt:lpstr>
      <vt:lpstr>'A SCIV Greina'!Drucktitel</vt:lpstr>
      <vt:lpstr>'A SCIV Justistal'!Drucktitel</vt:lpstr>
      <vt:lpstr>'A SCIV Muatothal'!Drucktitel</vt:lpstr>
      <vt:lpstr>'A SCIV S-Charl'!Drucktitel</vt:lpstr>
      <vt:lpstr>'A SCIV Schlappin'!Drucktitel</vt:lpstr>
      <vt:lpstr>'Belegstatin station B'!Drucktitel</vt:lpstr>
      <vt:lpstr>'Belegstation station A'!Drucktitel</vt:lpstr>
      <vt:lpstr>'HB verdeckte Ringprüfung '!Drucktitel</vt:lpstr>
      <vt:lpstr>'Mellifera DNA Bestimmung'!Drucktitel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Zingg Marcel BLW</cp:lastModifiedBy>
  <cp:lastPrinted>2019-02-26T13:22:52Z</cp:lastPrinted>
  <dcterms:created xsi:type="dcterms:W3CDTF">2006-05-02T07:19:10Z</dcterms:created>
  <dcterms:modified xsi:type="dcterms:W3CDTF">2025-01-23T07:58:07Z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COO.2101.101.5.1377435</vt:lpwstr>
  </property>
  <property fmtid="{D5CDD505-2E9C-101B-9397-08002B2CF9AE}" pid="3" name="FSC#COOELAK@1.1001:Subject">
    <vt:lpwstr>Beitragswesen</vt:lpwstr>
  </property>
  <property fmtid="{D5CDD505-2E9C-101B-9397-08002B2CF9AE}" pid="4" name="FSC#COOELAK@1.1001:FileReference">
    <vt:lpwstr>Diverse Schreiben Beitragswesen Zucht- und Nutztiere (321.10/2004/05256)</vt:lpwstr>
  </property>
  <property fmtid="{D5CDD505-2E9C-101B-9397-08002B2CF9AE}" pid="5" name="FSC#COOELAK@1.1001:FileRefYear">
    <vt:lpwstr>2004</vt:lpwstr>
  </property>
  <property fmtid="{D5CDD505-2E9C-101B-9397-08002B2CF9AE}" pid="6" name="FSC#COOELAK@1.1001:FileRefOrdinal">
    <vt:lpwstr>5256</vt:lpwstr>
  </property>
  <property fmtid="{D5CDD505-2E9C-101B-9397-08002B2CF9AE}" pid="7" name="FSC#COOELAK@1.1001:FileRefOU">
    <vt:lpwstr>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 BLW Zingg</vt:lpwstr>
  </property>
  <property fmtid="{D5CDD505-2E9C-101B-9397-08002B2CF9AE}" pid="10" name="FSC#COOELAK@1.1001:OwnerExtension">
    <vt:lpwstr>+41 31 322 25 44</vt:lpwstr>
  </property>
  <property fmtid="{D5CDD505-2E9C-101B-9397-08002B2CF9AE}" pid="11" name="FSC#COOELAK@1.1001:OwnerFaxExtension">
    <vt:lpwstr/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Tierische Produkte und Tierzucht (BLW)</vt:lpwstr>
  </property>
  <property fmtid="{D5CDD505-2E9C-101B-9397-08002B2CF9AE}" pid="17" name="FSC#COOELAK@1.1001:CreatedAt">
    <vt:lpwstr>29.08.2013 10:55:15</vt:lpwstr>
  </property>
  <property fmtid="{D5CDD505-2E9C-101B-9397-08002B2CF9AE}" pid="18" name="FSC#COOELAK@1.1001:OU">
    <vt:lpwstr>Schriftgutverwaltung (BLW)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*COO.2101.101.5.1377435*</vt:lpwstr>
  </property>
  <property fmtid="{D5CDD505-2E9C-101B-9397-08002B2CF9AE}" pid="21" name="FSC#COOELAK@1.1001:RefBarCode">
    <vt:lpwstr>*Abrechnungsformulare Honigbienen 01.01.2014*</vt:lpwstr>
  </property>
  <property fmtid="{D5CDD505-2E9C-101B-9397-08002B2CF9AE}" pid="22" name="FSC#COOELAK@1.1001:FileRefBarCode">
    <vt:lpwstr>*Diverse Schreiben Beitragswesen Zucht- und Nutztiere (321.10/2004/05256)*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/>
  </property>
  <property fmtid="{D5CDD505-2E9C-101B-9397-08002B2CF9AE}" pid="27" name="FSC#COOELAK@1.1001:ProcessResponsiblePhone">
    <vt:lpwstr/>
  </property>
  <property fmtid="{D5CDD505-2E9C-101B-9397-08002B2CF9AE}" pid="28" name="FSC#COOELAK@1.1001:ProcessResponsibleMail">
    <vt:lpwstr/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/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FSC#EVDCFG@15.1400:PositionNumber">
    <vt:lpwstr>321.10</vt:lpwstr>
  </property>
  <property fmtid="{D5CDD505-2E9C-101B-9397-08002B2CF9AE}" pid="42" name="FSC#EVDCFG@15.1400:Dossierref">
    <vt:lpwstr>321.10/2004/05256</vt:lpwstr>
  </property>
  <property fmtid="{D5CDD505-2E9C-101B-9397-08002B2CF9AE}" pid="43" name="FSC#EVDCFG@15.1400:FileRespEmail">
    <vt:lpwstr>marcel.zingg@blw.admin.ch</vt:lpwstr>
  </property>
  <property fmtid="{D5CDD505-2E9C-101B-9397-08002B2CF9AE}" pid="44" name="FSC#EVDCFG@15.1400:FileRespFax">
    <vt:lpwstr/>
  </property>
  <property fmtid="{D5CDD505-2E9C-101B-9397-08002B2CF9AE}" pid="45" name="FSC#EVDCFG@15.1400:FileRespHome">
    <vt:lpwstr>Bern</vt:lpwstr>
  </property>
  <property fmtid="{D5CDD505-2E9C-101B-9397-08002B2CF9AE}" pid="46" name="FSC#EVDCFG@15.1400:FileResponsible">
    <vt:lpwstr>Marcel Zingg</vt:lpwstr>
  </property>
  <property fmtid="{D5CDD505-2E9C-101B-9397-08002B2CF9AE}" pid="47" name="FSC#EVDCFG@15.1400:FileRespOrg">
    <vt:lpwstr>Tierische Produkte und Tierzucht</vt:lpwstr>
  </property>
  <property fmtid="{D5CDD505-2E9C-101B-9397-08002B2CF9AE}" pid="48" name="FSC#EVDCFG@15.1400:FileRespOrgHome">
    <vt:lpwstr>Bern</vt:lpwstr>
  </property>
  <property fmtid="{D5CDD505-2E9C-101B-9397-08002B2CF9AE}" pid="49" name="FSC#EVDCFG@15.1400:FileRespOrgStreet">
    <vt:lpwstr>Mattenhofstrasse 5</vt:lpwstr>
  </property>
  <property fmtid="{D5CDD505-2E9C-101B-9397-08002B2CF9AE}" pid="50" name="FSC#EVDCFG@15.1400:FileRespOrgZipCode">
    <vt:lpwstr>'3003</vt:lpwstr>
  </property>
  <property fmtid="{D5CDD505-2E9C-101B-9397-08002B2CF9AE}" pid="51" name="FSC#EVDCFG@15.1400:FileRespshortsign">
    <vt:lpwstr>zin</vt:lpwstr>
  </property>
  <property fmtid="{D5CDD505-2E9C-101B-9397-08002B2CF9AE}" pid="52" name="FSC#EVDCFG@15.1400:FileRespStreet">
    <vt:lpwstr>Mattenhofstrasse 5</vt:lpwstr>
  </property>
  <property fmtid="{D5CDD505-2E9C-101B-9397-08002B2CF9AE}" pid="53" name="FSC#EVDCFG@15.1400:FileRespTel">
    <vt:lpwstr>+41 31 322 25 44</vt:lpwstr>
  </property>
  <property fmtid="{D5CDD505-2E9C-101B-9397-08002B2CF9AE}" pid="54" name="FSC#EVDCFG@15.1400:FileRespZipCode">
    <vt:lpwstr>3003</vt:lpwstr>
  </property>
  <property fmtid="{D5CDD505-2E9C-101B-9397-08002B2CF9AE}" pid="55" name="FSC#EVDCFG@15.1400:OutAttachElectr">
    <vt:lpwstr/>
  </property>
  <property fmtid="{D5CDD505-2E9C-101B-9397-08002B2CF9AE}" pid="56" name="FSC#EVDCFG@15.1400:OutAttachPhysic">
    <vt:lpwstr/>
  </property>
  <property fmtid="{D5CDD505-2E9C-101B-9397-08002B2CF9AE}" pid="57" name="FSC#EVDCFG@15.1400:SignAcceptedDraft1">
    <vt:lpwstr/>
  </property>
  <property fmtid="{D5CDD505-2E9C-101B-9397-08002B2CF9AE}" pid="58" name="FSC#EVDCFG@15.1400:SignAcceptedDraft1FR">
    <vt:lpwstr/>
  </property>
  <property fmtid="{D5CDD505-2E9C-101B-9397-08002B2CF9AE}" pid="59" name="FSC#EVDCFG@15.1400:SignAcceptedDraft2">
    <vt:lpwstr/>
  </property>
  <property fmtid="{D5CDD505-2E9C-101B-9397-08002B2CF9AE}" pid="60" name="FSC#EVDCFG@15.1400:SignAcceptedDraft2FR">
    <vt:lpwstr/>
  </property>
  <property fmtid="{D5CDD505-2E9C-101B-9397-08002B2CF9AE}" pid="61" name="FSC#EVDCFG@15.1400:SignApproved1">
    <vt:lpwstr/>
  </property>
  <property fmtid="{D5CDD505-2E9C-101B-9397-08002B2CF9AE}" pid="62" name="FSC#EVDCFG@15.1400:SignApproved1FR">
    <vt:lpwstr/>
  </property>
  <property fmtid="{D5CDD505-2E9C-101B-9397-08002B2CF9AE}" pid="63" name="FSC#EVDCFG@15.1400:SignApproved2">
    <vt:lpwstr/>
  </property>
  <property fmtid="{D5CDD505-2E9C-101B-9397-08002B2CF9AE}" pid="64" name="FSC#EVDCFG@15.1400:SignApproved2FR">
    <vt:lpwstr/>
  </property>
  <property fmtid="{D5CDD505-2E9C-101B-9397-08002B2CF9AE}" pid="65" name="FSC#EVDCFG@15.1400:SubDossierBarCode">
    <vt:lpwstr>*COO.2101.101.6.1245139*</vt:lpwstr>
  </property>
  <property fmtid="{D5CDD505-2E9C-101B-9397-08002B2CF9AE}" pid="66" name="FSC#EVDCFG@15.1400:Subject">
    <vt:lpwstr>Abrechnungsformulare Honigbienen 01.01.2014</vt:lpwstr>
  </property>
  <property fmtid="{D5CDD505-2E9C-101B-9397-08002B2CF9AE}" pid="67" name="FSC#EVDCFG@15.1400:Title">
    <vt:lpwstr>Abrechnungsformulare Honigbienen 01.01.2014</vt:lpwstr>
  </property>
  <property fmtid="{D5CDD505-2E9C-101B-9397-08002B2CF9AE}" pid="68" name="FSC#EVDCFG@15.1400:UserFunction">
    <vt:lpwstr/>
  </property>
  <property fmtid="{D5CDD505-2E9C-101B-9397-08002B2CF9AE}" pid="69" name="FSC#EVDCFG@15.1400:SalutationEnglish">
    <vt:lpwstr>Animal Products and Breeding Unit</vt:lpwstr>
  </property>
  <property fmtid="{D5CDD505-2E9C-101B-9397-08002B2CF9AE}" pid="70" name="FSC#EVDCFG@15.1400:SalutationFrench">
    <vt:lpwstr>Secteur Produits animaux et élevage</vt:lpwstr>
  </property>
  <property fmtid="{D5CDD505-2E9C-101B-9397-08002B2CF9AE}" pid="71" name="FSC#EVDCFG@15.1400:SalutationGerman">
    <vt:lpwstr>Fachbereich Tierische Produkte und Tierzucht</vt:lpwstr>
  </property>
  <property fmtid="{D5CDD505-2E9C-101B-9397-08002B2CF9AE}" pid="72" name="FSC#EVDCFG@15.1400:SalutationItalian">
    <vt:lpwstr>Settore Prodotti animali e allevamento</vt:lpwstr>
  </property>
  <property fmtid="{D5CDD505-2E9C-101B-9397-08002B2CF9AE}" pid="73" name="FSC#EVDCFG@15.1400:SalutationEnglishUser">
    <vt:lpwstr>Head of Animal Products and Breeding Unit</vt:lpwstr>
  </property>
  <property fmtid="{D5CDD505-2E9C-101B-9397-08002B2CF9AE}" pid="74" name="FSC#EVDCFG@15.1400:SalutationFrenchUser">
    <vt:lpwstr>Responsable du Secteur Produits animaux et élevage</vt:lpwstr>
  </property>
  <property fmtid="{D5CDD505-2E9C-101B-9397-08002B2CF9AE}" pid="75" name="FSC#EVDCFG@15.1400:SalutationGermanUser">
    <vt:lpwstr>Leiter Fachbereich Tierische Produkte und Tierzucht</vt:lpwstr>
  </property>
  <property fmtid="{D5CDD505-2E9C-101B-9397-08002B2CF9AE}" pid="76" name="FSC#EVDCFG@15.1400:SalutationItalianUser">
    <vt:lpwstr>Responsabile Settore Prodotti animali e allevamento</vt:lpwstr>
  </property>
  <property fmtid="{D5CDD505-2E9C-101B-9397-08002B2CF9AE}" pid="77" name="FSC#EVDCFG@15.1400:UserInCharge">
    <vt:lpwstr/>
  </property>
  <property fmtid="{D5CDD505-2E9C-101B-9397-08002B2CF9AE}" pid="78" name="FSC#EVDCFG@15.1400:FileRespOrgShortname">
    <vt:lpwstr>BLW</vt:lpwstr>
  </property>
  <property fmtid="{D5CDD505-2E9C-101B-9397-08002B2CF9AE}" pid="79" name="FSC#EVDCFG@15.1400:ActualVersionNumber">
    <vt:lpwstr>1</vt:lpwstr>
  </property>
  <property fmtid="{D5CDD505-2E9C-101B-9397-08002B2CF9AE}" pid="80" name="FSC#EVDCFG@15.1400:ActualVersionCreatedAt">
    <vt:lpwstr>29.08.2013 10:55:15</vt:lpwstr>
  </property>
  <property fmtid="{D5CDD505-2E9C-101B-9397-08002B2CF9AE}" pid="81" name="FSC#EVDCFG@15.1400:ResponsibleBureau_DE">
    <vt:lpwstr>Bundesamt für Landwirtschaft BLW</vt:lpwstr>
  </property>
  <property fmtid="{D5CDD505-2E9C-101B-9397-08002B2CF9AE}" pid="82" name="FSC#EVDCFG@15.1400:ResponsibleBureau_EN">
    <vt:lpwstr>Federal Office for Agriculture FOAG</vt:lpwstr>
  </property>
  <property fmtid="{D5CDD505-2E9C-101B-9397-08002B2CF9AE}" pid="83" name="FSC#EVDCFG@15.1400:ResponsibleBureau_FR">
    <vt:lpwstr>Office fédéral de l'agriculture OFAG</vt:lpwstr>
  </property>
  <property fmtid="{D5CDD505-2E9C-101B-9397-08002B2CF9AE}" pid="84" name="FSC#EVDCFG@15.1400:ResponsibleBureau_IT">
    <vt:lpwstr>Ufficio federale dell'agricoltura UFAG</vt:lpwstr>
  </property>
  <property fmtid="{D5CDD505-2E9C-101B-9397-08002B2CF9AE}" pid="85" name="FSC#EVDCFG@15.1400:UserInChargeUserTitle">
    <vt:lpwstr/>
  </property>
  <property fmtid="{D5CDD505-2E9C-101B-9397-08002B2CF9AE}" pid="86" name="FSC#EVDCFG@15.1400:UserInChargeUserName">
    <vt:lpwstr/>
  </property>
  <property fmtid="{D5CDD505-2E9C-101B-9397-08002B2CF9AE}" pid="87" name="FSC#EVDCFG@15.1400:UserInChargeUserFirstname">
    <vt:lpwstr/>
  </property>
  <property fmtid="{D5CDD505-2E9C-101B-9397-08002B2CF9AE}" pid="88" name="FSC#EVDCFG@15.1400:UserInChargeUserEnvSalutationDE">
    <vt:lpwstr/>
  </property>
  <property fmtid="{D5CDD505-2E9C-101B-9397-08002B2CF9AE}" pid="89" name="FSC#EVDCFG@15.1400:UserInChargeUserEnvSalutationEN">
    <vt:lpwstr/>
  </property>
  <property fmtid="{D5CDD505-2E9C-101B-9397-08002B2CF9AE}" pid="90" name="FSC#EVDCFG@15.1400:UserInChargeUserEnvSalutationFR">
    <vt:lpwstr/>
  </property>
  <property fmtid="{D5CDD505-2E9C-101B-9397-08002B2CF9AE}" pid="91" name="FSC#EVDCFG@15.1400:UserInChargeUserEnvSalutationIT">
    <vt:lpwstr/>
  </property>
  <property fmtid="{D5CDD505-2E9C-101B-9397-08002B2CF9AE}" pid="92" name="FSC#EVDCFG@15.1400:FilerespUserPersonTitle">
    <vt:lpwstr/>
  </property>
  <property fmtid="{D5CDD505-2E9C-101B-9397-08002B2CF9AE}" pid="93" name="FSC#EVDCFG@15.1400:Address">
    <vt:lpwstr/>
  </property>
  <property fmtid="{D5CDD505-2E9C-101B-9397-08002B2CF9AE}" pid="94" name="FSC#COOELAK@1.1001:CurrentUserRolePos">
    <vt:lpwstr>Sachbearbeiter/-in</vt:lpwstr>
  </property>
  <property fmtid="{D5CDD505-2E9C-101B-9397-08002B2CF9AE}" pid="95" name="FSC#COOELAK@1.1001:CurrentUserEmail">
    <vt:lpwstr>marcel.zingg@blw.admin.ch</vt:lpwstr>
  </property>
  <property fmtid="{D5CDD505-2E9C-101B-9397-08002B2CF9AE}" pid="96" name="MSIP_Label_c5c8fc13-10ff-486c-8b98-f1c4969692dd_Enabled">
    <vt:lpwstr>true</vt:lpwstr>
  </property>
  <property fmtid="{D5CDD505-2E9C-101B-9397-08002B2CF9AE}" pid="97" name="MSIP_Label_c5c8fc13-10ff-486c-8b98-f1c4969692dd_SetDate">
    <vt:lpwstr>2025-01-13T14:27:33Z</vt:lpwstr>
  </property>
  <property fmtid="{D5CDD505-2E9C-101B-9397-08002B2CF9AE}" pid="98" name="MSIP_Label_c5c8fc13-10ff-486c-8b98-f1c4969692dd_Method">
    <vt:lpwstr>Privileged</vt:lpwstr>
  </property>
  <property fmtid="{D5CDD505-2E9C-101B-9397-08002B2CF9AE}" pid="99" name="MSIP_Label_c5c8fc13-10ff-486c-8b98-f1c4969692dd_Name">
    <vt:lpwstr>L3</vt:lpwstr>
  </property>
  <property fmtid="{D5CDD505-2E9C-101B-9397-08002B2CF9AE}" pid="100" name="MSIP_Label_c5c8fc13-10ff-486c-8b98-f1c4969692dd_SiteId">
    <vt:lpwstr>6ae27add-8276-4a38-88c1-3a9c1f973767</vt:lpwstr>
  </property>
  <property fmtid="{D5CDD505-2E9C-101B-9397-08002B2CF9AE}" pid="101" name="MSIP_Label_c5c8fc13-10ff-486c-8b98-f1c4969692dd_ActionId">
    <vt:lpwstr>1a22b2e3-228f-461e-bc8c-05ba7ad45590</vt:lpwstr>
  </property>
  <property fmtid="{D5CDD505-2E9C-101B-9397-08002B2CF9AE}" pid="102" name="MSIP_Label_c5c8fc13-10ff-486c-8b98-f1c4969692dd_ContentBits">
    <vt:lpwstr>0</vt:lpwstr>
  </property>
</Properties>
</file>