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74354\AppData\Local\rubicon\Acta Nova Client\Data\932610171\"/>
    </mc:Choice>
  </mc:AlternateContent>
  <xr:revisionPtr revIDLastSave="0" documentId="13_ncr:1_{49438295-8E24-465B-A691-21C718E103F7}" xr6:coauthVersionLast="47" xr6:coauthVersionMax="47" xr10:uidLastSave="{00000000-0000-0000-0000-000000000000}"/>
  <workbookProtection workbookAlgorithmName="SHA-512" workbookHashValue="1iGEnhczjLy5UeW/MgnVXw5BdO6ZAz9w2ZBfwWC6S7EC/siEWrGUN+IFCfGI+9eDclNeR5Qyanwi1ouA0nyEGw==" workbookSaltValue="0ZgA6vaxWXlhH33Zr5H+Rw==" workbookSpinCount="100000" lockStructure="1"/>
  <bookViews>
    <workbookView xWindow="-120" yWindow="-120" windowWidth="29040" windowHeight="15720" tabRatio="804" xr2:uid="{00000000-000D-0000-FFFF-FFFF00000000}"/>
  </bookViews>
  <sheets>
    <sheet name="Einstiegs-und Hilfeseite" sheetId="15" r:id="rId1"/>
    <sheet name="Übersetzungen" sheetId="114" state="hidden" r:id="rId2"/>
    <sheet name="Listen" sheetId="113" state="hidden" r:id="rId3"/>
    <sheet name="1. Angaben zum Gesamtprojekt" sheetId="1" r:id="rId4"/>
    <sheet name="1.2  Kommunikationsziele" sheetId="8" r:id="rId5"/>
    <sheet name="1.3 Budget_Rekapitulation" sheetId="4" r:id="rId6"/>
    <sheet name="2.1_2.2 Angaben zu TP1" sheetId="116" r:id="rId7"/>
    <sheet name="2.3_2.4 Erfassung TP1" sheetId="117" r:id="rId8"/>
    <sheet name="3.1 Zusammenfassung" sheetId="123" r:id="rId9"/>
    <sheet name="3.2_3.3 Beurteilung K-Ziele" sheetId="121" r:id="rId10"/>
    <sheet name="4.1 Erfolgsnachweis TP1" sheetId="119" r:id="rId11"/>
    <sheet name="4.2 Massnahmen TP1" sheetId="122" r:id="rId12"/>
    <sheet name="2.4_2.5 Zusätz. Angaben TP1" sheetId="118" state="hidden" r:id="rId13"/>
    <sheet name="Zusammenfassung" sheetId="115" state="hidden" r:id="rId14"/>
    <sheet name="HilfstabelleQV_GP" sheetId="12" state="hidden" r:id="rId15"/>
    <sheet name="HilfstabelleQV_TP" sheetId="13" state="hidden" r:id="rId16"/>
  </sheets>
  <externalReferences>
    <externalReference r:id="rId17"/>
  </externalReferences>
  <definedNames>
    <definedName name="Art_des_Teilprojekts">Listen!$A$35:$A$39</definedName>
    <definedName name="_xlnm.Print_Area" localSheetId="5">'1.3 Budget_Rekapitulation'!$A$1:$L$38</definedName>
    <definedName name="_xlnm.Print_Area" localSheetId="6">'2.1_2.2 Angaben zu TP1'!$A$1:$DF$53</definedName>
    <definedName name="_xlnm.Print_Area" localSheetId="12">'2.4_2.5 Zusätz. Angaben TP1'!$A$1:$P$56</definedName>
    <definedName name="_xlnm.Print_Area" localSheetId="9">'3.2_3.3 Beurteilung K-Ziele'!$A$1:$C$46</definedName>
    <definedName name="_xlnm.Print_Area" localSheetId="10">'4.1 Erfolgsnachweis TP1'!$A$1:$DF$49</definedName>
    <definedName name="_xlnm.Print_Area" localSheetId="0">'Einstiegs-und Hilfeseite'!$A$1:$J$67</definedName>
    <definedName name="Ja_Nein">Listen!$A$15:$A$16</definedName>
    <definedName name="Kommunikationsinstrumente">Listen!$N$45:$X$45</definedName>
    <definedName name="Kosten">INDIRECT(CONCATENATE("Listen!$F$59:$F$",68-COUNTBLANK(Listen!$F$59:$F$68)))</definedName>
    <definedName name="Projekte">INDIRECT(CONCATENATE("Listen!$AH$2:$AH$",COUNTA(Listen!$AH$1:$AH$67)))</definedName>
    <definedName name="ProjektID">INDIRECT("Listen!$H$2:$H$"&amp;COUNTA(Listen!$H$1:$H$181))</definedName>
    <definedName name="Teilprojekte">INDIRECT("Import!$n$2:$n$"&amp;COUNTA([1]Import!$N$1:$N$1009))</definedName>
    <definedName name="Werbeträger" localSheetId="7">INDIRECT(CONCATENATE(ADDRESS(46,13+MATCH('2.3_2.4 Erfassung TP1'!XFD1,Listen!$N$45:$X$45,0),1,1,"Listen"),":",ADDRESS(61-INDEX(Listen!$N$44:$X$44,1,MATCH('2.3_2.4 Erfassung TP1'!XFD1,Listen!$N$45:$X$45,0)),13+MATCH('2.3_2.4 Erfassung TP1'!XFD1,Listen!$N$45:$X$45,0),1,1,)))</definedName>
    <definedName name="Werbeträger" localSheetId="9">INDIRECT(CONCATENATE(ADDRESS(46,13+MATCH(#REF!,Listen!$N$45:$X$45,0),1,1,"Listen"),":",ADDRESS(61-INDEX(Listen!$N$44:$X$44,1,MATCH(#REF!,Listen!$N$45:$X$45,0)),13+MATCH(#REF!,Listen!$N$45:$X$45,0),1,1,)))</definedName>
    <definedName name="Werbeträger" localSheetId="10">INDIRECT(CONCATENATE(ADDRESS(46,13+MATCH(#REF!,Listen!$N$45:$X$45,0),1,1,"Listen"),":",ADDRESS(61-INDEX(Listen!$N$44:$X$44,1,MATCH(#REF!,Listen!$N$45:$X$45,0)),13+MATCH(#REF!,Listen!$N$45:$X$45,0),1,1,)))</definedName>
    <definedName name="Werbeträger" localSheetId="11">INDIRECT(CONCATENATE(ADDRESS(46,13+MATCH('4.2 Massnahmen TP1'!XFD1,Listen!$N$45:$X$45,0),1,1,"Listen"),":",ADDRESS(61-INDEX(Listen!$N$44:$X$44,1,MATCH('4.2 Massnahmen TP1'!XFD1,Listen!$N$45:$X$45,0)),13+MATCH('4.2 Massnahmen TP1'!XFD1,Listen!$N$45:$X$45,0),1,1,)))</definedName>
    <definedName name="Werbeträger">INDIRECT(CONCATENATE(ADDRESS(46,13+MATCH(#REF!,Listen!$N$45:$X$45,0),1,1,"Listen"),":",ADDRESS(61-INDEX(Listen!$N$44:$X$44,1,MATCH(#REF!,Listen!$N$45:$X$45,0)),13+MATCH(#REF!,Listen!$N$45:$X$45,0),1,1,)))</definedName>
    <definedName name="Werbeträger_1">Listen!$AP$2:$AP$56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16" l="1"/>
  <c r="B21" i="116"/>
  <c r="F63" i="15" l="1"/>
  <c r="E63" i="15"/>
  <c r="F64" i="15"/>
  <c r="E64" i="15"/>
  <c r="B64" i="15"/>
  <c r="B43" i="15"/>
  <c r="B49" i="15" s="1"/>
  <c r="C11" i="15"/>
  <c r="F12" i="15"/>
  <c r="B18" i="1"/>
  <c r="B26" i="116"/>
  <c r="G11" i="123"/>
  <c r="G9" i="123"/>
  <c r="B51" i="15"/>
  <c r="B5" i="119"/>
  <c r="B54" i="121" l="1"/>
  <c r="B50" i="121"/>
  <c r="B48" i="121"/>
  <c r="F27" i="15"/>
  <c r="F24" i="15"/>
  <c r="C28" i="15"/>
  <c r="C27" i="15"/>
  <c r="C26" i="15"/>
  <c r="C5" i="4" l="1"/>
  <c r="B46" i="119" l="1"/>
  <c r="B43" i="121"/>
  <c r="B23" i="8"/>
  <c r="B47" i="15" l="1"/>
  <c r="I52" i="123" l="1"/>
  <c r="B52" i="123"/>
  <c r="F59" i="15" l="1"/>
  <c r="F58" i="15"/>
  <c r="B59" i="15"/>
  <c r="B58" i="15"/>
  <c r="F14" i="15"/>
  <c r="F35" i="15"/>
  <c r="C35" i="15"/>
  <c r="C34" i="15"/>
  <c r="F30" i="15"/>
  <c r="C31" i="15"/>
  <c r="C32" i="15"/>
  <c r="C33" i="15"/>
  <c r="C30" i="15"/>
  <c r="C29" i="15"/>
  <c r="C25" i="15"/>
  <c r="C24" i="15"/>
  <c r="C23" i="15"/>
  <c r="C22" i="15"/>
  <c r="F21" i="15"/>
  <c r="C21" i="15"/>
  <c r="C20" i="15"/>
  <c r="B2" i="123"/>
  <c r="C19" i="15"/>
  <c r="C18" i="15"/>
  <c r="F18" i="15"/>
  <c r="C14" i="15" l="1"/>
  <c r="F13" i="15"/>
  <c r="C13" i="15"/>
  <c r="K50" i="123"/>
  <c r="K46" i="123"/>
  <c r="K42" i="123"/>
  <c r="K38" i="123"/>
  <c r="L50" i="123"/>
  <c r="L46" i="123"/>
  <c r="L42" i="123"/>
  <c r="L38" i="123"/>
  <c r="K34" i="123"/>
  <c r="I32" i="123" s="1"/>
  <c r="G30" i="123" s="1"/>
  <c r="L34" i="123"/>
  <c r="J32" i="123" s="1"/>
  <c r="H30" i="123" s="1"/>
  <c r="G38" i="123"/>
  <c r="G42" i="123"/>
  <c r="G46" i="123"/>
  <c r="G50" i="123"/>
  <c r="H50" i="123"/>
  <c r="H46" i="123"/>
  <c r="H42" i="123"/>
  <c r="H38" i="123"/>
  <c r="G34" i="123"/>
  <c r="H34" i="123"/>
  <c r="F32" i="123" s="1"/>
  <c r="D30" i="123" s="1"/>
  <c r="B50" i="123"/>
  <c r="D50" i="123"/>
  <c r="B48" i="123" s="1"/>
  <c r="C50" i="123"/>
  <c r="D46" i="123"/>
  <c r="B44" i="123" s="1"/>
  <c r="C46" i="123"/>
  <c r="D42" i="123"/>
  <c r="B40" i="123" s="1"/>
  <c r="C42" i="123"/>
  <c r="D38" i="123"/>
  <c r="B36" i="123" s="1"/>
  <c r="C38" i="123"/>
  <c r="D34" i="123"/>
  <c r="B32" i="123" s="1"/>
  <c r="C34" i="123"/>
  <c r="N49" i="123"/>
  <c r="M49" i="123"/>
  <c r="J49" i="123"/>
  <c r="I49" i="123"/>
  <c r="F49" i="123"/>
  <c r="E49" i="123"/>
  <c r="N45" i="123"/>
  <c r="M45" i="123"/>
  <c r="J45" i="123"/>
  <c r="I45" i="123"/>
  <c r="F45" i="123"/>
  <c r="E45" i="123"/>
  <c r="N41" i="123"/>
  <c r="M41" i="123"/>
  <c r="J41" i="123"/>
  <c r="I41" i="123"/>
  <c r="F41" i="123"/>
  <c r="E41" i="123"/>
  <c r="E37" i="123"/>
  <c r="N37" i="123"/>
  <c r="M37" i="123"/>
  <c r="J37" i="123"/>
  <c r="I37" i="123"/>
  <c r="F37" i="123"/>
  <c r="N33" i="123"/>
  <c r="M33" i="123"/>
  <c r="J33" i="123"/>
  <c r="I33" i="123"/>
  <c r="F33" i="123"/>
  <c r="E33" i="123"/>
  <c r="G33" i="123"/>
  <c r="D48" i="123"/>
  <c r="B46" i="123" s="1"/>
  <c r="C48" i="123"/>
  <c r="D44" i="123"/>
  <c r="B42" i="123" s="1"/>
  <c r="C44" i="123"/>
  <c r="D40" i="123"/>
  <c r="B38" i="123" s="1"/>
  <c r="C40" i="123"/>
  <c r="D36" i="123"/>
  <c r="B34" i="123" s="1"/>
  <c r="C36" i="123"/>
  <c r="N32" i="123"/>
  <c r="L30" i="123" s="1"/>
  <c r="M32" i="123"/>
  <c r="K30" i="123" s="1"/>
  <c r="L32" i="123"/>
  <c r="J30" i="123" s="1"/>
  <c r="K32" i="123"/>
  <c r="I30" i="123" s="1"/>
  <c r="H32" i="123"/>
  <c r="F30" i="123" s="1"/>
  <c r="G32" i="123"/>
  <c r="E30" i="123" s="1"/>
  <c r="C30" i="123"/>
  <c r="D32" i="123"/>
  <c r="B30" i="123" s="1"/>
  <c r="C32" i="123"/>
  <c r="N30" i="123"/>
  <c r="M30" i="123"/>
  <c r="B32" i="119" l="1"/>
  <c r="B34" i="119"/>
  <c r="B48" i="116"/>
  <c r="B39" i="121"/>
  <c r="B27" i="123"/>
  <c r="N22" i="123"/>
  <c r="M22" i="123"/>
  <c r="I22" i="123" l="1"/>
  <c r="B28" i="8"/>
  <c r="AJ37" i="113"/>
  <c r="AI37" i="113"/>
  <c r="AH37" i="113"/>
  <c r="A36" i="113" l="1"/>
  <c r="A37" i="113"/>
  <c r="A38" i="113"/>
  <c r="A39" i="113"/>
  <c r="A35" i="113"/>
  <c r="A15" i="113"/>
  <c r="B19" i="8" l="1"/>
  <c r="B15" i="8"/>
  <c r="B11" i="8"/>
  <c r="B7" i="8"/>
  <c r="B3" i="8"/>
  <c r="I5" i="4"/>
  <c r="H12" i="122" l="1"/>
  <c r="J16" i="122"/>
  <c r="J17" i="122"/>
  <c r="J20" i="122"/>
  <c r="J21" i="122"/>
  <c r="J23" i="122"/>
  <c r="J24" i="122"/>
  <c r="J25" i="122"/>
  <c r="J28" i="122"/>
  <c r="J29" i="122"/>
  <c r="J31" i="122"/>
  <c r="J32" i="122"/>
  <c r="J13" i="122"/>
  <c r="J27" i="122" l="1"/>
  <c r="J19" i="122"/>
  <c r="J15" i="122"/>
  <c r="J30" i="122"/>
  <c r="J26" i="122"/>
  <c r="J22" i="122"/>
  <c r="J18" i="122"/>
  <c r="J14" i="122"/>
  <c r="H34" i="122"/>
  <c r="F64" i="1"/>
  <c r="B57" i="1"/>
  <c r="B61" i="1"/>
  <c r="B59" i="1"/>
  <c r="B55" i="1"/>
  <c r="F61" i="1"/>
  <c r="F59" i="1"/>
  <c r="F57" i="1"/>
  <c r="F55" i="1"/>
  <c r="G58" i="1"/>
  <c r="B68" i="1"/>
  <c r="G68" i="1"/>
  <c r="F68" i="1"/>
  <c r="E68" i="1"/>
  <c r="D68" i="1"/>
  <c r="C68" i="1"/>
  <c r="B66" i="1"/>
  <c r="B64" i="1"/>
  <c r="B2" i="117"/>
  <c r="B2" i="122"/>
  <c r="B34" i="122"/>
  <c r="J12" i="122"/>
  <c r="I12" i="122"/>
  <c r="G12" i="122"/>
  <c r="F12" i="122"/>
  <c r="E12" i="122"/>
  <c r="D12" i="122"/>
  <c r="C12" i="122"/>
  <c r="B12" i="122"/>
  <c r="B10" i="122"/>
  <c r="E4" i="122"/>
  <c r="B8" i="122"/>
  <c r="B6" i="122"/>
  <c r="B4" i="122"/>
  <c r="B42" i="119"/>
  <c r="B38" i="119"/>
  <c r="B26" i="119"/>
  <c r="B21" i="119"/>
  <c r="B17" i="119"/>
  <c r="B13" i="119"/>
  <c r="B9" i="119"/>
  <c r="B7" i="119"/>
  <c r="B3" i="119"/>
  <c r="B2" i="119"/>
  <c r="B35" i="121"/>
  <c r="B28" i="121"/>
  <c r="B22" i="121"/>
  <c r="B16" i="121"/>
  <c r="B10" i="121"/>
  <c r="B4" i="121"/>
  <c r="B2" i="121"/>
  <c r="N24" i="123"/>
  <c r="L22" i="123" s="1"/>
  <c r="M24" i="123"/>
  <c r="K22" i="123" s="1"/>
  <c r="L24" i="123"/>
  <c r="J22" i="123" s="1"/>
  <c r="G24" i="123"/>
  <c r="E22" i="123" s="1"/>
  <c r="J24" i="123"/>
  <c r="H22" i="123" s="1"/>
  <c r="I24" i="123"/>
  <c r="G22" i="123" s="1"/>
  <c r="H24" i="123"/>
  <c r="F22" i="123" s="1"/>
  <c r="C24" i="123"/>
  <c r="F24" i="123"/>
  <c r="D22" i="123" s="1"/>
  <c r="E24" i="123"/>
  <c r="C22" i="123" s="1"/>
  <c r="D24" i="123"/>
  <c r="B22" i="123" s="1"/>
  <c r="B19" i="123"/>
  <c r="B17" i="123"/>
  <c r="B15" i="123"/>
  <c r="B9" i="123"/>
  <c r="B7" i="123"/>
  <c r="B5" i="123"/>
  <c r="B3" i="123"/>
  <c r="D8" i="117" l="1"/>
  <c r="B63" i="117"/>
  <c r="B62" i="117"/>
  <c r="B61" i="117"/>
  <c r="B55" i="117"/>
  <c r="B54" i="117"/>
  <c r="B53" i="117"/>
  <c r="B52" i="117"/>
  <c r="B51" i="117"/>
  <c r="B50" i="117"/>
  <c r="B48" i="117"/>
  <c r="B32" i="116"/>
  <c r="B36" i="116"/>
  <c r="G7" i="123" l="1"/>
  <c r="G5" i="123"/>
  <c r="I34" i="122"/>
  <c r="E12" i="117"/>
  <c r="C14" i="122"/>
  <c r="D14" i="122"/>
  <c r="C15" i="122"/>
  <c r="D15" i="122"/>
  <c r="C16" i="122"/>
  <c r="D16" i="122"/>
  <c r="C17" i="122"/>
  <c r="D17" i="122"/>
  <c r="C18" i="122"/>
  <c r="D18" i="122"/>
  <c r="C19" i="122"/>
  <c r="D19" i="122"/>
  <c r="C20" i="122"/>
  <c r="D20" i="122"/>
  <c r="C21" i="122"/>
  <c r="D21" i="122"/>
  <c r="C22" i="122"/>
  <c r="D22" i="122"/>
  <c r="C23" i="122"/>
  <c r="D23" i="122"/>
  <c r="C24" i="122"/>
  <c r="D24" i="122"/>
  <c r="C25" i="122"/>
  <c r="D25" i="122"/>
  <c r="C26" i="122"/>
  <c r="D26" i="122"/>
  <c r="C27" i="122"/>
  <c r="D27" i="122"/>
  <c r="C28" i="122"/>
  <c r="D28" i="122"/>
  <c r="C29" i="122"/>
  <c r="D29" i="122"/>
  <c r="C30" i="122"/>
  <c r="D30" i="122"/>
  <c r="C31" i="122"/>
  <c r="D31" i="122"/>
  <c r="C32" i="122"/>
  <c r="D32" i="122"/>
  <c r="D13" i="122"/>
  <c r="C13" i="122"/>
  <c r="D8" i="122"/>
  <c r="D6" i="122"/>
  <c r="B15" i="119"/>
  <c r="B11" i="119"/>
  <c r="B28" i="119"/>
  <c r="J34" i="122" l="1"/>
  <c r="G25" i="123" s="1"/>
  <c r="G27" i="123" s="1"/>
  <c r="F4" i="122" l="1"/>
  <c r="B30" i="121" l="1"/>
  <c r="B24" i="121"/>
  <c r="B18" i="121"/>
  <c r="B12" i="121"/>
  <c r="B6" i="121"/>
  <c r="D61" i="117" l="1"/>
  <c r="D63" i="117" s="1"/>
  <c r="E4" i="117"/>
  <c r="AP3" i="113"/>
  <c r="AP4" i="113"/>
  <c r="AP5" i="113"/>
  <c r="AP6" i="113"/>
  <c r="AP7" i="113"/>
  <c r="AP8" i="113"/>
  <c r="AP9" i="113"/>
  <c r="AP10" i="113"/>
  <c r="AP11" i="113"/>
  <c r="AP12" i="113"/>
  <c r="AP13" i="113"/>
  <c r="AP14" i="113"/>
  <c r="AP15" i="113"/>
  <c r="AP16" i="113"/>
  <c r="AP17" i="113"/>
  <c r="AP18" i="113"/>
  <c r="AP19" i="113"/>
  <c r="AP20" i="113"/>
  <c r="AP21" i="113"/>
  <c r="AP22" i="113"/>
  <c r="AP23" i="113"/>
  <c r="AP24" i="113"/>
  <c r="AP25" i="113"/>
  <c r="AP26" i="113"/>
  <c r="AP27" i="113"/>
  <c r="AP28" i="113"/>
  <c r="AP29" i="113"/>
  <c r="AP30" i="113"/>
  <c r="AP31" i="113"/>
  <c r="AP32" i="113"/>
  <c r="AP33" i="113"/>
  <c r="AP34" i="113"/>
  <c r="AP35" i="113"/>
  <c r="D6" i="117"/>
  <c r="B44" i="116"/>
  <c r="B40" i="116"/>
  <c r="I32" i="4"/>
  <c r="K4" i="4"/>
  <c r="K5" i="4" l="1"/>
  <c r="K32" i="4" s="1"/>
  <c r="F66" i="1" s="1"/>
  <c r="AY17" i="113"/>
  <c r="AY51" i="113"/>
  <c r="AX51" i="113"/>
  <c r="AX3" i="113" l="1"/>
  <c r="AY3" i="113"/>
  <c r="AX4" i="113"/>
  <c r="AY4" i="113"/>
  <c r="AX5" i="113"/>
  <c r="AY5" i="113"/>
  <c r="AX6" i="113"/>
  <c r="AY6" i="113"/>
  <c r="AX7" i="113"/>
  <c r="AY7" i="113"/>
  <c r="AX8" i="113"/>
  <c r="AY8" i="113"/>
  <c r="AX9" i="113"/>
  <c r="AY9" i="113"/>
  <c r="AX10" i="113"/>
  <c r="AY10" i="113"/>
  <c r="AX11" i="113"/>
  <c r="AY11" i="113"/>
  <c r="AX12" i="113"/>
  <c r="AY12" i="113"/>
  <c r="AX13" i="113"/>
  <c r="AY13" i="113"/>
  <c r="AX14" i="113"/>
  <c r="AY14" i="113"/>
  <c r="AX15" i="113"/>
  <c r="AY15" i="113"/>
  <c r="AX16" i="113"/>
  <c r="AY16" i="113"/>
  <c r="AX17" i="113"/>
  <c r="AX18" i="113"/>
  <c r="AY18" i="113"/>
  <c r="AX19" i="113"/>
  <c r="AY19" i="113"/>
  <c r="AX20" i="113"/>
  <c r="AY20" i="113"/>
  <c r="AX21" i="113"/>
  <c r="AY21" i="113"/>
  <c r="AX22" i="113"/>
  <c r="AY22" i="113"/>
  <c r="AX23" i="113"/>
  <c r="AY23" i="113"/>
  <c r="AX24" i="113"/>
  <c r="AY24" i="113"/>
  <c r="AX25" i="113"/>
  <c r="AY25" i="113"/>
  <c r="AX26" i="113"/>
  <c r="AY26" i="113"/>
  <c r="AX27" i="113"/>
  <c r="AY27" i="113"/>
  <c r="AX28" i="113"/>
  <c r="AY28" i="113"/>
  <c r="AX29" i="113"/>
  <c r="AY29" i="113"/>
  <c r="AX30" i="113"/>
  <c r="AY30" i="113"/>
  <c r="AX31" i="113"/>
  <c r="AY31" i="113"/>
  <c r="AX32" i="113"/>
  <c r="AY32" i="113"/>
  <c r="AX33" i="113"/>
  <c r="AY33" i="113"/>
  <c r="AX34" i="113"/>
  <c r="AY34" i="113"/>
  <c r="AX35" i="113"/>
  <c r="AY35" i="113"/>
  <c r="AX36" i="113"/>
  <c r="AY36" i="113"/>
  <c r="AX37" i="113"/>
  <c r="AY37" i="113"/>
  <c r="AX38" i="113"/>
  <c r="AY38" i="113"/>
  <c r="AX39" i="113"/>
  <c r="AY39" i="113"/>
  <c r="AX40" i="113"/>
  <c r="AY40" i="113"/>
  <c r="AX41" i="113"/>
  <c r="AY41" i="113"/>
  <c r="AX42" i="113"/>
  <c r="AY42" i="113"/>
  <c r="AX43" i="113"/>
  <c r="AY43" i="113"/>
  <c r="AX44" i="113"/>
  <c r="AY44" i="113"/>
  <c r="AX45" i="113"/>
  <c r="AY45" i="113"/>
  <c r="AX46" i="113"/>
  <c r="AY46" i="113"/>
  <c r="AX47" i="113"/>
  <c r="AY47" i="113"/>
  <c r="AX48" i="113"/>
  <c r="AY48" i="113"/>
  <c r="AX49" i="113"/>
  <c r="AY49" i="113"/>
  <c r="AX50" i="113"/>
  <c r="AY50" i="113"/>
  <c r="AX52" i="113"/>
  <c r="AY52" i="113"/>
  <c r="AX53" i="113"/>
  <c r="AY53" i="113"/>
  <c r="AX54" i="113"/>
  <c r="AY54" i="113"/>
  <c r="AX55" i="113"/>
  <c r="AY55" i="113"/>
  <c r="AX56" i="113"/>
  <c r="AY56" i="113"/>
  <c r="AY2" i="113"/>
  <c r="AX2" i="113"/>
  <c r="AP2" i="113"/>
  <c r="F10" i="118" l="1"/>
  <c r="G10" i="118" s="1"/>
  <c r="H10" i="118" s="1"/>
  <c r="I10" i="118" s="1"/>
  <c r="H44" i="117"/>
  <c r="G44" i="117"/>
  <c r="I33" i="117"/>
  <c r="I34" i="117"/>
  <c r="I35" i="117"/>
  <c r="I36" i="117"/>
  <c r="I37" i="117"/>
  <c r="I38" i="117"/>
  <c r="I39" i="117"/>
  <c r="I40" i="117"/>
  <c r="I41" i="117"/>
  <c r="I42" i="117"/>
  <c r="J31" i="115" l="1"/>
  <c r="G31" i="115"/>
  <c r="C31" i="115"/>
  <c r="F31" i="115" s="1"/>
  <c r="J30" i="115"/>
  <c r="G30" i="115"/>
  <c r="C30" i="115"/>
  <c r="F30" i="115" s="1"/>
  <c r="J29" i="115"/>
  <c r="G29" i="115"/>
  <c r="C29" i="115"/>
  <c r="F29" i="115" s="1"/>
  <c r="J28" i="115"/>
  <c r="G28" i="115"/>
  <c r="C28" i="115"/>
  <c r="F28" i="115" s="1"/>
  <c r="J27" i="115"/>
  <c r="G27" i="115"/>
  <c r="C27" i="115"/>
  <c r="F27" i="115" s="1"/>
  <c r="J26" i="115"/>
  <c r="G26" i="115"/>
  <c r="C26" i="115"/>
  <c r="F26" i="115" s="1"/>
  <c r="J25" i="115"/>
  <c r="G25" i="115"/>
  <c r="C25" i="115"/>
  <c r="F25" i="115" s="1"/>
  <c r="J24" i="115"/>
  <c r="G24" i="115"/>
  <c r="C24" i="115"/>
  <c r="F24" i="115" s="1"/>
  <c r="J23" i="115"/>
  <c r="G23" i="115"/>
  <c r="C23" i="115"/>
  <c r="F23" i="115" s="1"/>
  <c r="J22" i="115"/>
  <c r="G22" i="115"/>
  <c r="C22" i="115"/>
  <c r="F22" i="115" s="1"/>
  <c r="I21" i="115"/>
  <c r="H21" i="115"/>
  <c r="G21" i="115"/>
  <c r="F21" i="115"/>
  <c r="E21" i="115"/>
  <c r="D21" i="115"/>
  <c r="C21" i="115"/>
  <c r="I20" i="115"/>
  <c r="H20" i="115"/>
  <c r="G20" i="115"/>
  <c r="F20" i="115"/>
  <c r="E20" i="115"/>
  <c r="D20" i="115"/>
  <c r="C20" i="115"/>
  <c r="I19" i="115"/>
  <c r="H19" i="115"/>
  <c r="G19" i="115"/>
  <c r="F19" i="115"/>
  <c r="E19" i="115"/>
  <c r="D19" i="115"/>
  <c r="C19" i="115"/>
  <c r="I18" i="115"/>
  <c r="H18" i="115"/>
  <c r="G18" i="115"/>
  <c r="F18" i="115"/>
  <c r="E18" i="115"/>
  <c r="D18" i="115"/>
  <c r="C18" i="115"/>
  <c r="I17" i="115"/>
  <c r="H17" i="115"/>
  <c r="G17" i="115"/>
  <c r="F17" i="115"/>
  <c r="E17" i="115"/>
  <c r="D17" i="115"/>
  <c r="C17" i="115"/>
  <c r="I16" i="115"/>
  <c r="H16" i="115"/>
  <c r="G16" i="115"/>
  <c r="F16" i="115"/>
  <c r="E16" i="115"/>
  <c r="D16" i="115"/>
  <c r="C16" i="115"/>
  <c r="I15" i="115"/>
  <c r="H15" i="115"/>
  <c r="G15" i="115"/>
  <c r="F15" i="115"/>
  <c r="E15" i="115"/>
  <c r="D15" i="115"/>
  <c r="C15" i="115"/>
  <c r="I14" i="115"/>
  <c r="H14" i="115"/>
  <c r="G14" i="115"/>
  <c r="F14" i="115"/>
  <c r="E14" i="115"/>
  <c r="D14" i="115"/>
  <c r="C14" i="115"/>
  <c r="I13" i="115"/>
  <c r="H13" i="115"/>
  <c r="G13" i="115"/>
  <c r="F13" i="115"/>
  <c r="E13" i="115"/>
  <c r="D13" i="115"/>
  <c r="C13" i="115"/>
  <c r="I12" i="115"/>
  <c r="H12" i="115"/>
  <c r="G12" i="115"/>
  <c r="F12" i="115"/>
  <c r="E12" i="115"/>
  <c r="D12" i="115"/>
  <c r="C12" i="115"/>
  <c r="I11" i="115"/>
  <c r="H11" i="115"/>
  <c r="G11" i="115"/>
  <c r="F11" i="115"/>
  <c r="E11" i="115"/>
  <c r="D11" i="115"/>
  <c r="C11" i="115"/>
  <c r="I10" i="115"/>
  <c r="H10" i="115"/>
  <c r="G10" i="115"/>
  <c r="F10" i="115"/>
  <c r="E10" i="115"/>
  <c r="D10" i="115"/>
  <c r="C10" i="115"/>
  <c r="I9" i="115"/>
  <c r="H9" i="115"/>
  <c r="G9" i="115"/>
  <c r="F9" i="115"/>
  <c r="E9" i="115"/>
  <c r="D9" i="115"/>
  <c r="C9" i="115"/>
  <c r="I8" i="115"/>
  <c r="H8" i="115"/>
  <c r="G8" i="115"/>
  <c r="F8" i="115"/>
  <c r="E8" i="115"/>
  <c r="D8" i="115"/>
  <c r="C8" i="115"/>
  <c r="I7" i="115"/>
  <c r="H7" i="115"/>
  <c r="G7" i="115"/>
  <c r="F7" i="115"/>
  <c r="E7" i="115"/>
  <c r="D7" i="115"/>
  <c r="C7" i="115"/>
  <c r="I6" i="115"/>
  <c r="H6" i="115"/>
  <c r="G6" i="115"/>
  <c r="F6" i="115"/>
  <c r="E6" i="115"/>
  <c r="D6" i="115"/>
  <c r="C6" i="115"/>
  <c r="I5" i="115"/>
  <c r="H5" i="115"/>
  <c r="G5" i="115"/>
  <c r="F5" i="115"/>
  <c r="E5" i="115"/>
  <c r="D5" i="115"/>
  <c r="C5" i="115"/>
  <c r="I4" i="115"/>
  <c r="H4" i="115"/>
  <c r="G4" i="115"/>
  <c r="F4" i="115"/>
  <c r="E4" i="115"/>
  <c r="D4" i="115"/>
  <c r="C4" i="115"/>
  <c r="I3" i="115"/>
  <c r="H3" i="115"/>
  <c r="G3" i="115"/>
  <c r="F3" i="115"/>
  <c r="E3" i="115"/>
  <c r="D3" i="115"/>
  <c r="C3" i="115"/>
  <c r="I2" i="115"/>
  <c r="H2" i="115"/>
  <c r="G2" i="115"/>
  <c r="F2" i="115"/>
  <c r="E2" i="115"/>
  <c r="D2" i="115"/>
  <c r="C2" i="115"/>
  <c r="D6" i="118"/>
  <c r="B26" i="118"/>
  <c r="B23" i="118"/>
  <c r="B22" i="118"/>
  <c r="I21" i="118"/>
  <c r="I23" i="118" s="1"/>
  <c r="H21" i="118"/>
  <c r="H23" i="118" s="1"/>
  <c r="G21" i="118"/>
  <c r="G23" i="118" s="1"/>
  <c r="F21" i="118"/>
  <c r="B21" i="118"/>
  <c r="B15" i="118"/>
  <c r="B14" i="118"/>
  <c r="B13" i="118"/>
  <c r="B12" i="118"/>
  <c r="B11" i="118"/>
  <c r="B10" i="118"/>
  <c r="B8" i="118"/>
  <c r="B6" i="118"/>
  <c r="B4" i="118"/>
  <c r="B2" i="118"/>
  <c r="B44" i="117"/>
  <c r="I32" i="117"/>
  <c r="I31" i="117"/>
  <c r="I30" i="117"/>
  <c r="I29" i="117"/>
  <c r="I28" i="117"/>
  <c r="I27" i="117"/>
  <c r="I26" i="117"/>
  <c r="G26" i="122" s="1"/>
  <c r="I25" i="117"/>
  <c r="I24" i="117"/>
  <c r="I23" i="117"/>
  <c r="I22" i="117"/>
  <c r="I21" i="117"/>
  <c r="I20" i="117"/>
  <c r="I19" i="117"/>
  <c r="I18" i="117"/>
  <c r="I17" i="117"/>
  <c r="I16" i="117"/>
  <c r="I15" i="117"/>
  <c r="I14" i="117"/>
  <c r="I13" i="117"/>
  <c r="G13" i="122" s="1"/>
  <c r="I12" i="117"/>
  <c r="H12" i="117"/>
  <c r="G12" i="117"/>
  <c r="F12" i="117"/>
  <c r="D12" i="117"/>
  <c r="C12" i="117"/>
  <c r="B12" i="117"/>
  <c r="B10" i="117"/>
  <c r="B8" i="117"/>
  <c r="B6" i="117"/>
  <c r="B4" i="117"/>
  <c r="B17" i="116"/>
  <c r="B13" i="116"/>
  <c r="B9" i="116"/>
  <c r="B7" i="116"/>
  <c r="B5" i="116"/>
  <c r="B3" i="116"/>
  <c r="B2" i="116"/>
  <c r="J3" i="115" l="1"/>
  <c r="G14" i="122"/>
  <c r="J7" i="115"/>
  <c r="G18" i="122"/>
  <c r="J11" i="115"/>
  <c r="G22" i="122"/>
  <c r="J19" i="115"/>
  <c r="G30" i="122"/>
  <c r="J4" i="115"/>
  <c r="G15" i="122"/>
  <c r="J8" i="115"/>
  <c r="G19" i="122"/>
  <c r="J12" i="115"/>
  <c r="G23" i="122"/>
  <c r="J16" i="115"/>
  <c r="G27" i="122"/>
  <c r="J20" i="115"/>
  <c r="G31" i="122"/>
  <c r="J5" i="115"/>
  <c r="G16" i="122"/>
  <c r="J9" i="115"/>
  <c r="G20" i="122"/>
  <c r="J13" i="115"/>
  <c r="G24" i="122"/>
  <c r="J17" i="115"/>
  <c r="G28" i="122"/>
  <c r="J21" i="115"/>
  <c r="G32" i="122"/>
  <c r="J6" i="115"/>
  <c r="G17" i="122"/>
  <c r="J10" i="115"/>
  <c r="G21" i="122"/>
  <c r="J14" i="115"/>
  <c r="G25" i="122"/>
  <c r="J18" i="115"/>
  <c r="G29" i="122"/>
  <c r="J15" i="115"/>
  <c r="I44" i="117"/>
  <c r="F23" i="118"/>
  <c r="J2" i="115"/>
  <c r="G34" i="122" l="1"/>
  <c r="C25" i="123" s="1"/>
  <c r="C27" i="123" s="1"/>
  <c r="F4" i="117"/>
  <c r="F67" i="113"/>
  <c r="F66" i="113"/>
  <c r="F65" i="113"/>
  <c r="F64" i="113"/>
  <c r="F63" i="113"/>
  <c r="F62" i="113"/>
  <c r="X61" i="113"/>
  <c r="W61" i="113"/>
  <c r="V61" i="113"/>
  <c r="U61" i="113"/>
  <c r="T61" i="113"/>
  <c r="S61" i="113"/>
  <c r="R61" i="113"/>
  <c r="Q61" i="113"/>
  <c r="P61" i="113"/>
  <c r="O61" i="113"/>
  <c r="N61" i="113"/>
  <c r="F61" i="113"/>
  <c r="X60" i="113"/>
  <c r="W60" i="113"/>
  <c r="V60" i="113"/>
  <c r="U60" i="113"/>
  <c r="T60" i="113"/>
  <c r="S60" i="113"/>
  <c r="R60" i="113"/>
  <c r="Q60" i="113"/>
  <c r="P60" i="113"/>
  <c r="O60" i="113"/>
  <c r="N60" i="113"/>
  <c r="F60" i="113"/>
  <c r="X59" i="113"/>
  <c r="W59" i="113"/>
  <c r="V59" i="113"/>
  <c r="U59" i="113"/>
  <c r="T59" i="113"/>
  <c r="S59" i="113"/>
  <c r="R59" i="113"/>
  <c r="Q59" i="113"/>
  <c r="P59" i="113"/>
  <c r="O59" i="113"/>
  <c r="N59" i="113"/>
  <c r="F59" i="113"/>
  <c r="X58" i="113"/>
  <c r="W58" i="113"/>
  <c r="V58" i="113"/>
  <c r="U58" i="113"/>
  <c r="T58" i="113"/>
  <c r="S58" i="113"/>
  <c r="R58" i="113"/>
  <c r="Q58" i="113"/>
  <c r="P58" i="113"/>
  <c r="O58" i="113"/>
  <c r="N58" i="113"/>
  <c r="X57" i="113"/>
  <c r="W57" i="113"/>
  <c r="V57" i="113"/>
  <c r="U57" i="113"/>
  <c r="T57" i="113"/>
  <c r="S57" i="113"/>
  <c r="R57" i="113"/>
  <c r="Q57" i="113"/>
  <c r="P57" i="113"/>
  <c r="O57" i="113"/>
  <c r="N57" i="113"/>
  <c r="X56" i="113"/>
  <c r="W56" i="113"/>
  <c r="V56" i="113"/>
  <c r="U56" i="113"/>
  <c r="T56" i="113"/>
  <c r="S56" i="113"/>
  <c r="R56" i="113"/>
  <c r="Q56" i="113"/>
  <c r="P56" i="113"/>
  <c r="O56" i="113"/>
  <c r="N56" i="113"/>
  <c r="X55" i="113"/>
  <c r="W55" i="113"/>
  <c r="V55" i="113"/>
  <c r="U55" i="113"/>
  <c r="T55" i="113"/>
  <c r="S55" i="113"/>
  <c r="R55" i="113"/>
  <c r="Q55" i="113"/>
  <c r="P55" i="113"/>
  <c r="O55" i="113"/>
  <c r="N55" i="113"/>
  <c r="X54" i="113"/>
  <c r="W54" i="113"/>
  <c r="V54" i="113"/>
  <c r="U54" i="113"/>
  <c r="T54" i="113"/>
  <c r="S54" i="113"/>
  <c r="R54" i="113"/>
  <c r="Q54" i="113"/>
  <c r="P54" i="113"/>
  <c r="O54" i="113"/>
  <c r="N54" i="113"/>
  <c r="X53" i="113"/>
  <c r="W53" i="113"/>
  <c r="V53" i="113"/>
  <c r="U53" i="113"/>
  <c r="T53" i="113"/>
  <c r="S53" i="113"/>
  <c r="R53" i="113"/>
  <c r="Q53" i="113"/>
  <c r="P53" i="113"/>
  <c r="O53" i="113"/>
  <c r="N53" i="113"/>
  <c r="X52" i="113"/>
  <c r="W52" i="113"/>
  <c r="V52" i="113"/>
  <c r="U52" i="113"/>
  <c r="T52" i="113"/>
  <c r="S52" i="113"/>
  <c r="R52" i="113"/>
  <c r="Q52" i="113"/>
  <c r="P52" i="113"/>
  <c r="O52" i="113"/>
  <c r="N52" i="113"/>
  <c r="X51" i="113"/>
  <c r="W51" i="113"/>
  <c r="V51" i="113"/>
  <c r="U51" i="113"/>
  <c r="T51" i="113"/>
  <c r="S51" i="113"/>
  <c r="R51" i="113"/>
  <c r="Q51" i="113"/>
  <c r="P51" i="113"/>
  <c r="O51" i="113"/>
  <c r="N51" i="113"/>
  <c r="X50" i="113"/>
  <c r="W50" i="113"/>
  <c r="V50" i="113"/>
  <c r="U50" i="113"/>
  <c r="T50" i="113"/>
  <c r="S50" i="113"/>
  <c r="R50" i="113"/>
  <c r="Q50" i="113"/>
  <c r="P50" i="113"/>
  <c r="O50" i="113"/>
  <c r="N50" i="113"/>
  <c r="X49" i="113"/>
  <c r="W49" i="113"/>
  <c r="V49" i="113"/>
  <c r="U49" i="113"/>
  <c r="T49" i="113"/>
  <c r="S49" i="113"/>
  <c r="R49" i="113"/>
  <c r="Q49" i="113"/>
  <c r="P49" i="113"/>
  <c r="O49" i="113"/>
  <c r="N49" i="113"/>
  <c r="X48" i="113"/>
  <c r="W48" i="113"/>
  <c r="V48" i="113"/>
  <c r="U48" i="113"/>
  <c r="T48" i="113"/>
  <c r="S48" i="113"/>
  <c r="R48" i="113"/>
  <c r="Q48" i="113"/>
  <c r="P48" i="113"/>
  <c r="O48" i="113"/>
  <c r="N48" i="113"/>
  <c r="A51" i="113"/>
  <c r="X47" i="113"/>
  <c r="W47" i="113"/>
  <c r="V47" i="113"/>
  <c r="U47" i="113"/>
  <c r="T47" i="113"/>
  <c r="S47" i="113"/>
  <c r="R47" i="113"/>
  <c r="Q47" i="113"/>
  <c r="P47" i="113"/>
  <c r="O47" i="113"/>
  <c r="N47" i="113"/>
  <c r="A50" i="113"/>
  <c r="X46" i="113"/>
  <c r="W46" i="113"/>
  <c r="V46" i="113"/>
  <c r="U46" i="113"/>
  <c r="T46" i="113"/>
  <c r="S46" i="113"/>
  <c r="R46" i="113"/>
  <c r="Q46" i="113"/>
  <c r="P46" i="113"/>
  <c r="O46" i="113"/>
  <c r="N46" i="113"/>
  <c r="X45" i="113"/>
  <c r="W45" i="113"/>
  <c r="V45" i="113"/>
  <c r="U45" i="113"/>
  <c r="T45" i="113"/>
  <c r="S45" i="113"/>
  <c r="R45" i="113"/>
  <c r="Q45" i="113"/>
  <c r="P45" i="113"/>
  <c r="O45" i="113"/>
  <c r="N45" i="113"/>
  <c r="AJ36" i="113"/>
  <c r="AI36" i="113"/>
  <c r="AH36" i="113"/>
  <c r="AJ35" i="113"/>
  <c r="AI35" i="113"/>
  <c r="AH35" i="113"/>
  <c r="AJ34" i="113"/>
  <c r="AI34" i="113"/>
  <c r="AH34" i="113"/>
  <c r="AJ33" i="113"/>
  <c r="AI33" i="113"/>
  <c r="AH33" i="113"/>
  <c r="AJ32" i="113"/>
  <c r="AI32" i="113"/>
  <c r="AH32" i="113"/>
  <c r="F32" i="113"/>
  <c r="AJ31" i="113"/>
  <c r="AI31" i="113"/>
  <c r="AH31" i="113"/>
  <c r="F31" i="113"/>
  <c r="AJ30" i="113"/>
  <c r="AI30" i="113"/>
  <c r="AH30" i="113"/>
  <c r="F30" i="113"/>
  <c r="AJ29" i="113"/>
  <c r="AI29" i="113"/>
  <c r="AH29" i="113"/>
  <c r="F29" i="113"/>
  <c r="AJ28" i="113"/>
  <c r="AI28" i="113"/>
  <c r="AH28" i="113"/>
  <c r="F28" i="113"/>
  <c r="AJ27" i="113"/>
  <c r="AI27" i="113"/>
  <c r="AH27" i="113"/>
  <c r="F27" i="113"/>
  <c r="AJ26" i="113"/>
  <c r="AI26" i="113"/>
  <c r="AH26" i="113"/>
  <c r="F26" i="113"/>
  <c r="AJ25" i="113"/>
  <c r="AI25" i="113"/>
  <c r="AH25" i="113"/>
  <c r="F25" i="113"/>
  <c r="AJ24" i="113"/>
  <c r="AI24" i="113"/>
  <c r="AH24" i="113"/>
  <c r="AJ23" i="113"/>
  <c r="AI23" i="113"/>
  <c r="AH23" i="113"/>
  <c r="AJ22" i="113"/>
  <c r="AI22" i="113"/>
  <c r="AH22" i="113"/>
  <c r="AJ21" i="113"/>
  <c r="AI21" i="113"/>
  <c r="AH21" i="113"/>
  <c r="AJ20" i="113"/>
  <c r="AI20" i="113"/>
  <c r="AH20" i="113"/>
  <c r="AJ19" i="113"/>
  <c r="AI19" i="113"/>
  <c r="AH19" i="113"/>
  <c r="AJ18" i="113"/>
  <c r="AI18" i="113"/>
  <c r="AH18" i="113"/>
  <c r="AJ17" i="113"/>
  <c r="AI17" i="113"/>
  <c r="AH17" i="113"/>
  <c r="AJ16" i="113"/>
  <c r="AI16" i="113"/>
  <c r="AH16" i="113"/>
  <c r="A16" i="113"/>
  <c r="AJ15" i="113"/>
  <c r="AI15" i="113"/>
  <c r="AH15" i="113"/>
  <c r="AJ14" i="113"/>
  <c r="AI14" i="113"/>
  <c r="AH14" i="113"/>
  <c r="AJ13" i="113"/>
  <c r="AI13" i="113"/>
  <c r="AH13" i="113"/>
  <c r="AJ12" i="113"/>
  <c r="AI12" i="113"/>
  <c r="AH12" i="113"/>
  <c r="AJ11" i="113"/>
  <c r="AI11" i="113"/>
  <c r="AH11" i="113"/>
  <c r="AJ10" i="113"/>
  <c r="AI10" i="113"/>
  <c r="AH10" i="113"/>
  <c r="AJ9" i="113"/>
  <c r="AI9" i="113"/>
  <c r="AH9" i="113"/>
  <c r="AJ8" i="113"/>
  <c r="AI8" i="113"/>
  <c r="AH8" i="113"/>
  <c r="AJ7" i="113"/>
  <c r="AI7" i="113"/>
  <c r="AH7" i="113"/>
  <c r="AJ6" i="113"/>
  <c r="AI6" i="113"/>
  <c r="AH6" i="113"/>
  <c r="AJ5" i="113"/>
  <c r="AI5" i="113"/>
  <c r="AH5" i="113"/>
  <c r="AJ4" i="113"/>
  <c r="AI4" i="113"/>
  <c r="AH4" i="113"/>
  <c r="AJ3" i="113"/>
  <c r="AI3" i="113"/>
  <c r="AH3" i="113"/>
  <c r="AJ2" i="113"/>
  <c r="AI2" i="113"/>
  <c r="AH2" i="113"/>
  <c r="G5" i="4" l="1"/>
  <c r="E5" i="4"/>
  <c r="S44" i="113"/>
  <c r="O44" i="113"/>
  <c r="W44" i="113"/>
  <c r="Q44" i="113"/>
  <c r="P44" i="113"/>
  <c r="X44" i="113"/>
  <c r="N44" i="113"/>
  <c r="V44" i="113"/>
  <c r="U44" i="113"/>
  <c r="T44" i="113"/>
  <c r="R44" i="113"/>
  <c r="F68" i="113"/>
  <c r="I6" i="4" l="1"/>
  <c r="I2" i="15" l="1"/>
  <c r="B6" i="15"/>
  <c r="B36" i="4" l="1"/>
  <c r="B32" i="4"/>
  <c r="B30" i="4"/>
  <c r="B29" i="4"/>
  <c r="B28" i="4"/>
  <c r="B26" i="4"/>
  <c r="C4" i="4"/>
  <c r="I4" i="4"/>
  <c r="G4" i="4"/>
  <c r="E4" i="4"/>
  <c r="B4" i="4"/>
  <c r="B2" i="4"/>
  <c r="B1" i="8"/>
  <c r="F71" i="1"/>
  <c r="B71" i="1"/>
  <c r="B53" i="1"/>
  <c r="B51" i="1"/>
  <c r="B49" i="1"/>
  <c r="B47" i="1"/>
  <c r="B45" i="1"/>
  <c r="B43" i="1"/>
  <c r="F41" i="1"/>
  <c r="B41" i="1"/>
  <c r="B39" i="1"/>
  <c r="B37" i="1"/>
  <c r="B35" i="1"/>
  <c r="B33" i="1"/>
  <c r="B31" i="1"/>
  <c r="B29" i="1"/>
  <c r="B27" i="1"/>
  <c r="B22" i="1"/>
  <c r="B20" i="1"/>
  <c r="B16" i="1"/>
  <c r="B12" i="1"/>
  <c r="B11" i="1"/>
  <c r="B7" i="1"/>
  <c r="B6" i="1"/>
  <c r="F5" i="1"/>
  <c r="F4" i="1"/>
  <c r="F2" i="1"/>
  <c r="B63" i="15"/>
  <c r="B61" i="15"/>
  <c r="B37" i="15"/>
  <c r="B56" i="15"/>
  <c r="B55" i="15"/>
  <c r="B54" i="15"/>
  <c r="B53" i="15"/>
  <c r="B45" i="15"/>
  <c r="B41" i="15"/>
  <c r="B39" i="15"/>
  <c r="F16" i="15"/>
  <c r="F10" i="15"/>
  <c r="C17" i="15"/>
  <c r="C16" i="15"/>
  <c r="C15" i="15"/>
  <c r="C12" i="15"/>
  <c r="B10" i="15"/>
  <c r="B8" i="15"/>
  <c r="F5" i="15"/>
  <c r="F4" i="15"/>
  <c r="F2" i="15"/>
  <c r="J21" i="13" l="1"/>
  <c r="I19" i="13"/>
  <c r="J16" i="13"/>
  <c r="I11" i="13"/>
  <c r="J11" i="13"/>
  <c r="J10" i="13"/>
  <c r="I10" i="13"/>
  <c r="J9" i="13"/>
  <c r="I8" i="13"/>
  <c r="I7" i="13"/>
  <c r="I6" i="13"/>
  <c r="K2" i="13"/>
  <c r="N2" i="12"/>
  <c r="I14" i="13"/>
  <c r="H21" i="13"/>
  <c r="H20" i="13"/>
  <c r="G21" i="13"/>
  <c r="G20" i="13"/>
  <c r="F21" i="13"/>
  <c r="F20" i="13"/>
  <c r="E21" i="13"/>
  <c r="E20" i="13"/>
  <c r="D21" i="13"/>
  <c r="D20" i="13"/>
  <c r="B21" i="13"/>
  <c r="B20" i="13"/>
  <c r="A21" i="13"/>
  <c r="A20" i="13"/>
  <c r="K21" i="13"/>
  <c r="K20" i="13"/>
  <c r="H19" i="13"/>
  <c r="H18" i="13"/>
  <c r="H17" i="13"/>
  <c r="G19" i="13"/>
  <c r="G18" i="13"/>
  <c r="G17" i="13"/>
  <c r="F19" i="13"/>
  <c r="F18" i="13"/>
  <c r="F17" i="13"/>
  <c r="F16" i="13"/>
  <c r="E19" i="13"/>
  <c r="E18" i="13"/>
  <c r="E17" i="13"/>
  <c r="D19" i="13"/>
  <c r="D18" i="13"/>
  <c r="D17" i="13"/>
  <c r="D16" i="13"/>
  <c r="B19" i="13"/>
  <c r="B18" i="13"/>
  <c r="B17" i="13"/>
  <c r="A19" i="13"/>
  <c r="A18" i="13"/>
  <c r="A17" i="13"/>
  <c r="K18" i="13"/>
  <c r="J18" i="13"/>
  <c r="I18" i="13"/>
  <c r="K19" i="13"/>
  <c r="J19" i="13"/>
  <c r="K17" i="13"/>
  <c r="J17" i="13"/>
  <c r="I17" i="13"/>
  <c r="H16" i="13"/>
  <c r="H15" i="13"/>
  <c r="H14" i="13"/>
  <c r="G16" i="13"/>
  <c r="G15" i="13"/>
  <c r="G14" i="13"/>
  <c r="F15" i="13"/>
  <c r="F14" i="13"/>
  <c r="E16" i="13"/>
  <c r="E15" i="13"/>
  <c r="E14" i="13"/>
  <c r="D15" i="13"/>
  <c r="D14" i="13"/>
  <c r="B16" i="13"/>
  <c r="B15" i="13"/>
  <c r="B14" i="13"/>
  <c r="A16" i="13"/>
  <c r="A15" i="13"/>
  <c r="A14" i="13"/>
  <c r="K15" i="13"/>
  <c r="J15" i="13"/>
  <c r="K14" i="13"/>
  <c r="J14" i="13"/>
  <c r="H13" i="13"/>
  <c r="G13" i="13"/>
  <c r="F13" i="13"/>
  <c r="E13" i="13"/>
  <c r="D13" i="13"/>
  <c r="B13" i="13"/>
  <c r="A13" i="13"/>
  <c r="H12" i="13"/>
  <c r="G12" i="13"/>
  <c r="F12" i="13"/>
  <c r="E12" i="13"/>
  <c r="D12" i="13"/>
  <c r="B12" i="13"/>
  <c r="A12" i="13"/>
  <c r="C12" i="13" s="1"/>
  <c r="H11" i="13"/>
  <c r="G11" i="13"/>
  <c r="F11" i="13"/>
  <c r="E11" i="13"/>
  <c r="D11" i="13"/>
  <c r="B11" i="13"/>
  <c r="A11" i="13"/>
  <c r="K13" i="13"/>
  <c r="J13" i="13"/>
  <c r="K12" i="13"/>
  <c r="J12" i="13"/>
  <c r="I12" i="13"/>
  <c r="K11" i="13"/>
  <c r="H10" i="13"/>
  <c r="G10" i="13"/>
  <c r="F10" i="13"/>
  <c r="E10" i="13"/>
  <c r="D10" i="13"/>
  <c r="B10" i="13"/>
  <c r="A10" i="13"/>
  <c r="H9" i="13"/>
  <c r="G9" i="13"/>
  <c r="F9" i="13"/>
  <c r="E9" i="13"/>
  <c r="D9" i="13"/>
  <c r="B9" i="13"/>
  <c r="A9" i="13"/>
  <c r="H8" i="13"/>
  <c r="G8" i="13"/>
  <c r="F8" i="13"/>
  <c r="E8" i="13"/>
  <c r="D8" i="13"/>
  <c r="B8" i="13"/>
  <c r="A8" i="13"/>
  <c r="K10" i="13"/>
  <c r="K9" i="13"/>
  <c r="K8" i="13"/>
  <c r="J8" i="13"/>
  <c r="E7" i="13"/>
  <c r="D7" i="13"/>
  <c r="B7" i="13"/>
  <c r="A7" i="13"/>
  <c r="H7" i="13"/>
  <c r="H6" i="13"/>
  <c r="G7" i="13"/>
  <c r="G6" i="13"/>
  <c r="F7" i="13"/>
  <c r="F6" i="13"/>
  <c r="E6" i="13"/>
  <c r="D6" i="13"/>
  <c r="B6" i="13"/>
  <c r="A6" i="13"/>
  <c r="J7" i="13"/>
  <c r="K6" i="13"/>
  <c r="H5" i="13"/>
  <c r="G5" i="13"/>
  <c r="F5" i="13"/>
  <c r="E5" i="13"/>
  <c r="D5" i="13"/>
  <c r="B5" i="13"/>
  <c r="A5" i="13"/>
  <c r="K5" i="13"/>
  <c r="J5" i="13"/>
  <c r="K3" i="13"/>
  <c r="H4" i="13"/>
  <c r="G4" i="13"/>
  <c r="F4" i="13"/>
  <c r="E4" i="13"/>
  <c r="E3" i="13"/>
  <c r="E2" i="13"/>
  <c r="D2" i="13"/>
  <c r="D4" i="13"/>
  <c r="D3" i="13"/>
  <c r="B2" i="13"/>
  <c r="B3" i="13"/>
  <c r="B4" i="13"/>
  <c r="A4" i="13"/>
  <c r="J4" i="13"/>
  <c r="I4" i="13"/>
  <c r="H3" i="13"/>
  <c r="H2" i="13"/>
  <c r="G3" i="13"/>
  <c r="G2" i="13"/>
  <c r="F3" i="13"/>
  <c r="F2" i="13"/>
  <c r="A3" i="13"/>
  <c r="A2" i="13"/>
  <c r="I3" i="13"/>
  <c r="K16" i="13"/>
  <c r="I15" i="13"/>
  <c r="I2" i="13"/>
  <c r="J2" i="13"/>
  <c r="E2" i="12"/>
  <c r="D2" i="12"/>
  <c r="C2" i="12"/>
  <c r="B2" i="12"/>
  <c r="A2" i="12"/>
  <c r="I5" i="13"/>
  <c r="K7" i="13"/>
  <c r="I16" i="13"/>
  <c r="I21" i="13"/>
  <c r="I20" i="13"/>
  <c r="J20" i="13"/>
  <c r="L19" i="13"/>
  <c r="I13" i="13"/>
  <c r="L13" i="13"/>
  <c r="L10" i="13"/>
  <c r="I9" i="13"/>
  <c r="J6" i="13"/>
  <c r="L4" i="13"/>
  <c r="K4" i="13"/>
  <c r="J3" i="13"/>
  <c r="L20" i="13"/>
  <c r="L18" i="13"/>
  <c r="L11" i="13"/>
  <c r="L21" i="13"/>
  <c r="L17" i="13"/>
  <c r="L16" i="13"/>
  <c r="L15" i="13"/>
  <c r="L14" i="13"/>
  <c r="L12" i="13"/>
  <c r="L9" i="13"/>
  <c r="L8" i="13"/>
  <c r="L7" i="13"/>
  <c r="L6" i="13"/>
  <c r="L5" i="13"/>
  <c r="L3" i="13"/>
  <c r="C11" i="13" l="1"/>
  <c r="C2" i="13"/>
  <c r="C19" i="13"/>
  <c r="C6" i="13"/>
  <c r="C9" i="13"/>
  <c r="C7" i="13"/>
  <c r="C8" i="13"/>
  <c r="C14" i="13"/>
  <c r="C10" i="13"/>
  <c r="C16" i="13"/>
  <c r="C4" i="13"/>
  <c r="C13" i="13"/>
  <c r="C17" i="13"/>
  <c r="C20" i="13"/>
  <c r="C15" i="13"/>
  <c r="C3" i="13"/>
  <c r="C5" i="13"/>
  <c r="C18" i="13"/>
  <c r="C21" i="13"/>
  <c r="F2" i="12"/>
  <c r="I26" i="4"/>
  <c r="E26" i="4"/>
  <c r="G26" i="4"/>
  <c r="D57" i="1" s="1"/>
  <c r="K2" i="12" l="1"/>
  <c r="D55" i="1"/>
  <c r="I30" i="4"/>
  <c r="G59" i="1" s="1"/>
  <c r="D59" i="1"/>
  <c r="L2" i="13"/>
  <c r="J2" i="12"/>
  <c r="M2" i="12"/>
  <c r="E28" i="4"/>
  <c r="G55" i="1" s="1"/>
  <c r="G29" i="4"/>
  <c r="G57" i="1" s="1"/>
  <c r="L2" i="12"/>
  <c r="I2" i="12" l="1"/>
  <c r="D61" i="1"/>
  <c r="G61" i="1"/>
  <c r="E32" i="4"/>
  <c r="G2" i="12"/>
  <c r="H2" i="12"/>
</calcChain>
</file>

<file path=xl/sharedStrings.xml><?xml version="1.0" encoding="utf-8"?>
<sst xmlns="http://schemas.openxmlformats.org/spreadsheetml/2006/main" count="1519" uniqueCount="844">
  <si>
    <t>(Gestützt auf die Landwirtschaftliche Absatzförderungsverordnung vom 9. Juni 2006; LAfV)</t>
  </si>
  <si>
    <t>1. Angaben zum Gesamtprojekt</t>
  </si>
  <si>
    <t>Projektitel:</t>
  </si>
  <si>
    <t>Projekt ID:</t>
  </si>
  <si>
    <t>Finanzhilfegesuch für das Jahr:</t>
  </si>
  <si>
    <t>Gesuchsteller (Organisation):</t>
  </si>
  <si>
    <t>Projektleitung (Name):</t>
  </si>
  <si>
    <t xml:space="preserve">Adresse: </t>
  </si>
  <si>
    <t>PLZ, Ort:</t>
  </si>
  <si>
    <t>Telefon:</t>
  </si>
  <si>
    <t>Angaben zu Finanztransaktionen an den Gesuchsteller</t>
  </si>
  <si>
    <t>Zugunsten von:</t>
  </si>
  <si>
    <t>Konto-Nr.:</t>
  </si>
  <si>
    <t>Name:</t>
  </si>
  <si>
    <t>Fachbereich Qualitäts- und Absatzförderung</t>
  </si>
  <si>
    <t>3003 Bern</t>
  </si>
  <si>
    <t xml:space="preserve">Ort und Datum: </t>
  </si>
  <si>
    <t>Unterschrift des Gesamtprojektleiters:</t>
  </si>
  <si>
    <t>Nr.</t>
  </si>
  <si>
    <t xml:space="preserve">Total anrechenbare Kosten </t>
  </si>
  <si>
    <t>Titel des Teilprojekts:</t>
  </si>
  <si>
    <t>Art des Teilprojekts:</t>
  </si>
  <si>
    <t>E-Mail-Adresse:</t>
  </si>
  <si>
    <t>2.1  Koordinaten des Teilprojekts</t>
  </si>
  <si>
    <t>Massnahme</t>
  </si>
  <si>
    <t>Werbeträger</t>
  </si>
  <si>
    <t>Ort:</t>
  </si>
  <si>
    <t>Bundesamt für Landwirtschaft BLW</t>
  </si>
  <si>
    <t>1.1  Koordinaten Gesamtprojekt</t>
  </si>
  <si>
    <t>Clearing-Nr.:</t>
  </si>
  <si>
    <t>Eigenmittelherkunft</t>
  </si>
  <si>
    <t>Jahr</t>
  </si>
  <si>
    <t>Mittelzufluss</t>
  </si>
  <si>
    <t>Mitgliederbeiträge</t>
  </si>
  <si>
    <t>Bankguthaben</t>
  </si>
  <si>
    <t>Spenden</t>
  </si>
  <si>
    <t>Sponsoring</t>
  </si>
  <si>
    <t>Projekttitel</t>
  </si>
  <si>
    <t>ProjektID</t>
  </si>
  <si>
    <t>Produkte-/Sachgruppe</t>
  </si>
  <si>
    <t>TeilprojektNr</t>
  </si>
  <si>
    <t>TeilprojektArt</t>
  </si>
  <si>
    <t>Land</t>
  </si>
  <si>
    <t>Region</t>
  </si>
  <si>
    <t>Total anrechenbare Kosten regionale TP</t>
  </si>
  <si>
    <t>Total anrechenbare Kosten nationaleTP</t>
  </si>
  <si>
    <t>Total anrechenbare Kosten internationale TP</t>
  </si>
  <si>
    <t>Anteil Personalkosten</t>
  </si>
  <si>
    <t>Weitere anrechenbare Kosten des TP</t>
  </si>
  <si>
    <t>Total Kosten nach Massnahmen TP</t>
  </si>
  <si>
    <t>Total anrechenbare Kosten TP</t>
  </si>
  <si>
    <t>Diverses</t>
  </si>
  <si>
    <t>E-Communication</t>
  </si>
  <si>
    <t>Event</t>
  </si>
  <si>
    <t>Marktforschung</t>
  </si>
  <si>
    <t>Messe/Ausstellung</t>
  </si>
  <si>
    <t>Verkaufsförderung</t>
  </si>
  <si>
    <t>Games/Apps/Information</t>
  </si>
  <si>
    <t>Forschungsprojekte</t>
  </si>
  <si>
    <t>Fachmesse</t>
  </si>
  <si>
    <t>Medienmitteilung</t>
  </si>
  <si>
    <t>Personensponsoring</t>
  </si>
  <si>
    <t>Publikumsmesse</t>
  </si>
  <si>
    <t>Pressereise</t>
  </si>
  <si>
    <t>Sponsoring von Organisationen</t>
  </si>
  <si>
    <t>Webseiten</t>
  </si>
  <si>
    <t>Presseveranstaltung</t>
  </si>
  <si>
    <t xml:space="preserve">Sponsoring von Veranstaltungen </t>
  </si>
  <si>
    <t>TV-Reportage</t>
  </si>
  <si>
    <t>Weitere Verkaufsförderung</t>
  </si>
  <si>
    <t>Wettbewerbe</t>
  </si>
  <si>
    <t>Internet</t>
  </si>
  <si>
    <t>Plakate</t>
  </si>
  <si>
    <t>Radio</t>
  </si>
  <si>
    <t>Instruktionen und Hilfe zum Finanzhilfegesuch</t>
  </si>
  <si>
    <t>Koordinaten Gesamtprojekt</t>
  </si>
  <si>
    <t>Kapitel</t>
  </si>
  <si>
    <t>Tabellenblatt</t>
  </si>
  <si>
    <t>Bundesamt für Landwirtschaft</t>
  </si>
  <si>
    <t>Bei Fragen zum neuen Finanzhilfegesuch Absatzförderung wenden Sie sich bitte an:</t>
  </si>
  <si>
    <t>Gesuchssteller</t>
  </si>
  <si>
    <t>Finanzhilfegesuch  Absatzförderungsprojekt</t>
  </si>
  <si>
    <t>Name der Institution:</t>
  </si>
  <si>
    <t xml:space="preserve">Angabe der externen Revisionsstelle </t>
  </si>
  <si>
    <t>Organisation:</t>
  </si>
  <si>
    <t>Ja/Nein</t>
  </si>
  <si>
    <t>TeilprojektID</t>
  </si>
  <si>
    <t>TeilprojektTitel</t>
  </si>
  <si>
    <t>Total Eigenmittel Fr.</t>
  </si>
  <si>
    <t>Beitrag Bund Fr.</t>
  </si>
  <si>
    <t>Total Finanzmittel Fr.</t>
  </si>
  <si>
    <t xml:space="preserve"> </t>
  </si>
  <si>
    <t>Angaben zum Teilprojekt</t>
  </si>
  <si>
    <t>Angaben zum Gesamtprojekt</t>
  </si>
  <si>
    <t>Finanzierungsplan zum Teilprojekt</t>
  </si>
  <si>
    <t>2.1_2.2 Angaben zu TP</t>
  </si>
  <si>
    <t>Kino</t>
  </si>
  <si>
    <t>Aussenwerbung</t>
  </si>
  <si>
    <t>Koordinaten des Teilprojekts</t>
  </si>
  <si>
    <t>Bemerkungen</t>
  </si>
  <si>
    <t>Total anrechenbar:</t>
  </si>
  <si>
    <t>Antrag:</t>
  </si>
  <si>
    <t>Maximale Finanzhilfe total</t>
  </si>
  <si>
    <t>Maximale Finanzhilfe regionale TP</t>
  </si>
  <si>
    <t>Maximale Finanzhilfe nationale TP</t>
  </si>
  <si>
    <t>Maximale Finanzhilfe internationale TP</t>
  </si>
  <si>
    <t>Maximale Finanzhilfe Leistungsaufträge</t>
  </si>
  <si>
    <t>Total anrechenbare Kosten Leistungsaufträge</t>
  </si>
  <si>
    <t>Antrag</t>
  </si>
  <si>
    <t>Max. Finanzhilfe Total:</t>
  </si>
  <si>
    <t>Medienwerbung/Basiswerbung</t>
  </si>
  <si>
    <t>PR/Öffentlichkeitsarbeit</t>
  </si>
  <si>
    <t xml:space="preserve">AAAAAAAAAAA </t>
  </si>
  <si>
    <t xml:space="preserve">Sprache: </t>
  </si>
  <si>
    <t>Sektor</t>
  </si>
  <si>
    <t>Projekt</t>
  </si>
  <si>
    <t>Projekt-ID</t>
  </si>
  <si>
    <t>Direct</t>
  </si>
  <si>
    <t xml:space="preserve">Sponsoring </t>
  </si>
  <si>
    <t>Verpackungsgestaltung</t>
  </si>
  <si>
    <t xml:space="preserve">Deutsch </t>
  </si>
  <si>
    <t>IP Suisse</t>
  </si>
  <si>
    <t xml:space="preserve">Milchproduktion </t>
  </si>
  <si>
    <t>Käse</t>
  </si>
  <si>
    <t>122.1999.</t>
  </si>
  <si>
    <t>Nicht direkt zuordenbare
Massnahmen</t>
  </si>
  <si>
    <t xml:space="preserve">Degustationen </t>
  </si>
  <si>
    <t>Layout/Design</t>
  </si>
  <si>
    <t xml:space="preserve">Francais </t>
  </si>
  <si>
    <t>VSGP Schweizer Gemüse</t>
  </si>
  <si>
    <t xml:space="preserve">Tierproduktion </t>
  </si>
  <si>
    <t>Milch/Butter</t>
  </si>
  <si>
    <t>124.1999.</t>
  </si>
  <si>
    <t>Abbau nicht tarifäre Handelshemmnisse</t>
  </si>
  <si>
    <t>Social</t>
  </si>
  <si>
    <t xml:space="preserve">Fernsehen </t>
  </si>
  <si>
    <t xml:space="preserve">Dokumentationsmaterial </t>
  </si>
  <si>
    <t>Honig</t>
  </si>
  <si>
    <t xml:space="preserve">Pflanzenbau </t>
  </si>
  <si>
    <t>Fleisch</t>
  </si>
  <si>
    <t>180.1999.</t>
  </si>
  <si>
    <t xml:space="preserve">Internet </t>
  </si>
  <si>
    <t xml:space="preserve">Flyer/Broschüren </t>
  </si>
  <si>
    <t>Gemeinsame Massnahmen</t>
  </si>
  <si>
    <t>Eier</t>
  </si>
  <si>
    <t>172.1999.</t>
  </si>
  <si>
    <t>PR-Veranstaltung</t>
  </si>
  <si>
    <t xml:space="preserve">Weitere Sponsoring </t>
  </si>
  <si>
    <t xml:space="preserve">Inserate (Ankündigungen) </t>
  </si>
  <si>
    <t>Übergreifende Massnahmen</t>
  </si>
  <si>
    <t>ASR -  Rinder</t>
  </si>
  <si>
    <t>160.1999.</t>
  </si>
  <si>
    <t xml:space="preserve">Promotionsartikel </t>
  </si>
  <si>
    <t xml:space="preserve">Exportinitiativen </t>
  </si>
  <si>
    <t>FM - Pferde</t>
  </si>
  <si>
    <t>158.1999.</t>
  </si>
  <si>
    <t xml:space="preserve">Pritmedien </t>
  </si>
  <si>
    <t xml:space="preserve">Weitere PR-Öffentlichkeitsarbeit </t>
  </si>
  <si>
    <t xml:space="preserve">Schulungen </t>
  </si>
  <si>
    <t xml:space="preserve">Öffentlichkeitsarbeit </t>
  </si>
  <si>
    <t>Ziegen</t>
  </si>
  <si>
    <t>261.2010.</t>
  </si>
  <si>
    <t xml:space="preserve">Radio </t>
  </si>
  <si>
    <t>259.1999.</t>
  </si>
  <si>
    <t>Gemüse</t>
  </si>
  <si>
    <t>155.1999.</t>
  </si>
  <si>
    <t>Pilze</t>
  </si>
  <si>
    <t>115.1999.</t>
  </si>
  <si>
    <t>Divers</t>
  </si>
  <si>
    <t>E-communication</t>
  </si>
  <si>
    <t>Evénement</t>
  </si>
  <si>
    <t>Prospection de marchés</t>
  </si>
  <si>
    <t>Publicité Média/Publicité de Base</t>
  </si>
  <si>
    <t>Exposition/Foire</t>
  </si>
  <si>
    <t>RP/Relations Publiques</t>
  </si>
  <si>
    <t>Promotion des ventes</t>
  </si>
  <si>
    <t>Conception d'emballage</t>
  </si>
  <si>
    <t>Obst</t>
  </si>
  <si>
    <t>222.2000.</t>
  </si>
  <si>
    <t>Mesures non directement attribuables</t>
  </si>
  <si>
    <t>Projets de recherche</t>
  </si>
  <si>
    <t>Publicité extérieure</t>
  </si>
  <si>
    <t>Salon professionel</t>
  </si>
  <si>
    <t>Communiqué de pressse</t>
  </si>
  <si>
    <t>Sponsoring de personne</t>
  </si>
  <si>
    <t>Dégustations</t>
  </si>
  <si>
    <t>Getreide</t>
  </si>
  <si>
    <t>173.1999.</t>
  </si>
  <si>
    <t>Mesures Médias sociaux</t>
  </si>
  <si>
    <t>Télévision</t>
  </si>
  <si>
    <t>Foire grand public</t>
  </si>
  <si>
    <t>Voyage de presse</t>
  </si>
  <si>
    <t>Sponsoring d'organisations</t>
  </si>
  <si>
    <t xml:space="preserve">Matériel de documentation </t>
  </si>
  <si>
    <t>Kartoffeln</t>
  </si>
  <si>
    <t>157.1999.</t>
  </si>
  <si>
    <t>Sites Internet</t>
  </si>
  <si>
    <t>Evénement pour la presse</t>
  </si>
  <si>
    <t>Sponsoring d'évenements</t>
  </si>
  <si>
    <t>Flyer/Brochures</t>
  </si>
  <si>
    <t>Ölsaaten</t>
  </si>
  <si>
    <t>169.1999.</t>
  </si>
  <si>
    <t>Cinéma</t>
  </si>
  <si>
    <t>Evénement RP</t>
  </si>
  <si>
    <t xml:space="preserve">Autre sponsoring </t>
  </si>
  <si>
    <t>Annonces</t>
  </si>
  <si>
    <t>Zierpflanzen</t>
  </si>
  <si>
    <t>207.2000.</t>
  </si>
  <si>
    <t>Affiches</t>
  </si>
  <si>
    <t>Reportage télévisé</t>
  </si>
  <si>
    <t>Article de promotion</t>
  </si>
  <si>
    <t>Wein</t>
  </si>
  <si>
    <t>175.1999.</t>
  </si>
  <si>
    <t>Presse écrite</t>
  </si>
  <si>
    <t>Autres RP/relations publiques</t>
  </si>
  <si>
    <t>Formations</t>
  </si>
  <si>
    <t>Grünes Zentrum BEA</t>
  </si>
  <si>
    <t>100.1999.</t>
  </si>
  <si>
    <t>Autre promotion des ventes</t>
  </si>
  <si>
    <t>Agro Marketing Suisse</t>
  </si>
  <si>
    <t>141.1999.</t>
  </si>
  <si>
    <t>Concours</t>
  </si>
  <si>
    <t>Produkteschau OLMA</t>
  </si>
  <si>
    <t>243.2003.</t>
  </si>
  <si>
    <t>Semaine du Goût</t>
  </si>
  <si>
    <t>252.2003.</t>
  </si>
  <si>
    <t>Marketing IP Suisse</t>
  </si>
  <si>
    <t>118.1999.</t>
  </si>
  <si>
    <t>Promotion AOP/IGP</t>
  </si>
  <si>
    <t>164.1999.</t>
  </si>
  <si>
    <t>Bio Suisse</t>
  </si>
  <si>
    <t>209.1999.</t>
  </si>
  <si>
    <t>Culinarium</t>
  </si>
  <si>
    <t>400.2003.</t>
  </si>
  <si>
    <t>Das Beste der Region</t>
  </si>
  <si>
    <t>401.2003.</t>
  </si>
  <si>
    <t>Pays romand - pays gourmand</t>
  </si>
  <si>
    <t>402.2003.</t>
  </si>
  <si>
    <t>Alpinavera</t>
  </si>
  <si>
    <t>403.2006.</t>
  </si>
  <si>
    <t>Agrotourismus</t>
  </si>
  <si>
    <t>260.2007.</t>
  </si>
  <si>
    <t>Exportinitiative Käse</t>
  </si>
  <si>
    <t>500.2010.</t>
  </si>
  <si>
    <t>Exportinitiative Fleisch</t>
  </si>
  <si>
    <t>502.2010.</t>
  </si>
  <si>
    <t xml:space="preserve">Exportinitiative Bio </t>
  </si>
  <si>
    <t>503.2010.</t>
  </si>
  <si>
    <t>Marktdaten</t>
  </si>
  <si>
    <t>Exportinitiative ASR</t>
  </si>
  <si>
    <t>501.2010.</t>
  </si>
  <si>
    <t>LID</t>
  </si>
  <si>
    <t>185.1999.</t>
  </si>
  <si>
    <t>SBV</t>
  </si>
  <si>
    <t>194.1999.</t>
  </si>
  <si>
    <t>Nr</t>
  </si>
  <si>
    <t>Deutsch</t>
  </si>
  <si>
    <t>zippora.segessenmann@blw.admin.ch</t>
  </si>
  <si>
    <t>ID du projet:</t>
  </si>
  <si>
    <t>Teilprojekt Nr.:</t>
  </si>
  <si>
    <t>Titre du projet:</t>
  </si>
  <si>
    <t>Titre du sous-projet:</t>
  </si>
  <si>
    <t>Budget brut 
TVA comprise, en fr.</t>
  </si>
  <si>
    <t>Davon Personalkosten (Fr.)</t>
  </si>
  <si>
    <t>Aufwandsminderung 
inkl. MwSt (Fr.)</t>
  </si>
  <si>
    <t>Réduction des frais 
TVA comprise, en fr.</t>
  </si>
  <si>
    <t>Mesure</t>
  </si>
  <si>
    <t>Kommunikationsinstrument</t>
  </si>
  <si>
    <t>Support publicitaire</t>
  </si>
  <si>
    <t>Office fédéral de l'agriculture OFAG</t>
  </si>
  <si>
    <t>Secteur Promotion de la qualité et des ventes</t>
  </si>
  <si>
    <t>Sektor:</t>
  </si>
  <si>
    <t>Excel-Blatt</t>
  </si>
  <si>
    <t>Französisch</t>
  </si>
  <si>
    <t>Einstiegs- und Hilfeseite</t>
  </si>
  <si>
    <t>Eidgenössisches Departement für 
Wirtschaft, Bildung und Forschung WBF</t>
  </si>
  <si>
    <t>Département fédéral de l'économie,
de la formation et de la recherche DEFR</t>
  </si>
  <si>
    <t>Instructions et aide pour la demande d'aide financière</t>
  </si>
  <si>
    <t>Chapitres</t>
  </si>
  <si>
    <t>Indications sur l'ensemble du projet</t>
  </si>
  <si>
    <t>Coordonnées de l'ensemble du projet</t>
  </si>
  <si>
    <t>Indications sur le sous-projet</t>
  </si>
  <si>
    <t>Coordonnées du sous-projet</t>
  </si>
  <si>
    <t>Plan de financement du sous-projet</t>
  </si>
  <si>
    <t>Tableau</t>
  </si>
  <si>
    <t xml:space="preserve">1. Indications sur le projet </t>
  </si>
  <si>
    <t>2.1_2.2 Indications sur le SP</t>
  </si>
  <si>
    <t xml:space="preserve">Die blau markierten Kapitel müssen zusätzlich ausgedruckt, unterschrieben und bis zum 31. Mai per Post an die folgende Adresse gesandt werden: </t>
  </si>
  <si>
    <t>Office fédéral de l'agriculture</t>
  </si>
  <si>
    <t>3003 Berne</t>
  </si>
  <si>
    <t>Pour de plus amples renseignements, veuillez vous adresser à:</t>
  </si>
  <si>
    <t>Demande d'aide financière Projet de promotion des ventes</t>
  </si>
  <si>
    <t>(en vertu de l'ordonnance du 9 juin 2006 sur l'aide à la promotion des ventes de produits agricoles; OPVA)</t>
  </si>
  <si>
    <t>1. Informations sur l'ensemble du projet</t>
  </si>
  <si>
    <t>1.1  Coordonnées de l'ensemble du projet</t>
  </si>
  <si>
    <t>Demande Aide financière pour l'année:</t>
  </si>
  <si>
    <t>Nationale Teilprojekte: Kosten Total</t>
  </si>
  <si>
    <t>Coûts totaux des sous-projets nationaux:</t>
  </si>
  <si>
    <t>Max. Finanzhilfe:</t>
  </si>
  <si>
    <t>Regionale Teilprojekte: Kosten Total</t>
  </si>
  <si>
    <t>Coûts totaux des sous-projets régionaux:</t>
  </si>
  <si>
    <t>Internationale Teilprojekte: Kosten Total</t>
  </si>
  <si>
    <t>Coûts totaux des sous-projets internationaux:</t>
  </si>
  <si>
    <t>Gesamtprojekt: Kosten Total</t>
  </si>
  <si>
    <t>Coûts totaux du projet:</t>
  </si>
  <si>
    <t>Montant total:</t>
  </si>
  <si>
    <t>Aide financière demandée:</t>
  </si>
  <si>
    <t>Requérant (organisation):</t>
  </si>
  <si>
    <t>Groupe par produit ou nature:</t>
  </si>
  <si>
    <t>Direction du projet (nom):</t>
  </si>
  <si>
    <t>NPA, localité:</t>
  </si>
  <si>
    <t>Téléphone:</t>
  </si>
  <si>
    <t>Courriel:</t>
  </si>
  <si>
    <t>Indications concernant les transactions financières avec le requérant</t>
  </si>
  <si>
    <t>Nom de l'établissement:</t>
  </si>
  <si>
    <t>Bénéficiaire:</t>
  </si>
  <si>
    <t xml:space="preserve">Indication du service de révision externe </t>
  </si>
  <si>
    <t>Nom:</t>
  </si>
  <si>
    <t>Localité:</t>
  </si>
  <si>
    <t>Lieu et date:</t>
  </si>
  <si>
    <t>Signature du responsable de projet:</t>
  </si>
  <si>
    <t>No</t>
  </si>
  <si>
    <t>Coûts imputables totaux</t>
  </si>
  <si>
    <t>Maximale Finanzhilfe nationale TP 
(50% der anrechenbaren Kosten)</t>
  </si>
  <si>
    <t>Aide financière maximale pour les SP nationaux 
(50% des coûts imputables)</t>
  </si>
  <si>
    <t>Maximale Finanzhilfe regionale TP 
(25% der anrechenbaren Kosten)</t>
  </si>
  <si>
    <t>Aide financière maximale pour les SP régionaux 
(25% des coûts imputables)</t>
  </si>
  <si>
    <t>Maximale Finanzhilfe internationale TP 
(50% der anrechenbaren Kosten)</t>
  </si>
  <si>
    <t>Aide financière maximale pour les SP internationaux 
(50% des coûts imputables)</t>
  </si>
  <si>
    <t>Aide financière: montant maximal</t>
  </si>
  <si>
    <t>In der Beilage</t>
  </si>
  <si>
    <t>En annexe</t>
  </si>
  <si>
    <t>Nachfolgend zusammengefasst</t>
  </si>
  <si>
    <t>Résumé ci-après</t>
  </si>
  <si>
    <t>2.1_2.2 Angaben zu TP0</t>
  </si>
  <si>
    <t xml:space="preserve">2. Angaben zu Teilprojekt </t>
  </si>
  <si>
    <t xml:space="preserve">2. Indications sur le sous-projet </t>
  </si>
  <si>
    <t>2.1  Coordonnées du sous-projet</t>
  </si>
  <si>
    <t>Sous-projet no:</t>
  </si>
  <si>
    <t>Type de sous-projet:</t>
  </si>
  <si>
    <t>national</t>
  </si>
  <si>
    <t>international</t>
  </si>
  <si>
    <t>Leistungsauftrag</t>
  </si>
  <si>
    <t>Projekt:</t>
  </si>
  <si>
    <t>2.3 Erfassung TP0</t>
  </si>
  <si>
    <t>Total imputable:</t>
  </si>
  <si>
    <t>Budget brutto
inkl. MwSt (Fr.)</t>
  </si>
  <si>
    <t>Budget netto 
inkl. MwSt (Fr.)</t>
  </si>
  <si>
    <t>Budget net
TVA comprise, en fr.</t>
  </si>
  <si>
    <t>Personalkosten</t>
  </si>
  <si>
    <t>Frais de personnel</t>
  </si>
  <si>
    <t>Etude(s) de marché(s)</t>
  </si>
  <si>
    <t>Konzeptarbeit</t>
  </si>
  <si>
    <t>Concepts</t>
  </si>
  <si>
    <t>Koordination</t>
  </si>
  <si>
    <t>Coordination</t>
  </si>
  <si>
    <t>Nicht zuordenbares Werbematerial</t>
  </si>
  <si>
    <t>Autre materiél de publicité</t>
  </si>
  <si>
    <t>Weiteres*</t>
  </si>
  <si>
    <t>Autres*</t>
  </si>
  <si>
    <t>2.4_2.6 Zusätzliche Angaben TP0</t>
  </si>
  <si>
    <t>Origine des fonds propres</t>
  </si>
  <si>
    <t>Cotisations</t>
  </si>
  <si>
    <t>Avoirs bancaires</t>
  </si>
  <si>
    <t>Dons</t>
  </si>
  <si>
    <t>Total fonds propres en fr.</t>
  </si>
  <si>
    <t>Contribution Confédération en fr.</t>
  </si>
  <si>
    <t>Total moyens financiers en fr.</t>
  </si>
  <si>
    <t>Par la présente, le soussigné confirme en sa qualité de responsable du sous-projet susmentionné que les moyens financiers nécessaires à la réalisation du projet sont disponibles.</t>
  </si>
  <si>
    <t>2. Angaben zum Gesamtprojekt</t>
  </si>
  <si>
    <t>Project:</t>
  </si>
  <si>
    <t>Milchproduktion (Französisch)</t>
  </si>
  <si>
    <t>Tierproduktion (Französisch)</t>
  </si>
  <si>
    <t>Pflanzenbau (Französisch)</t>
  </si>
  <si>
    <t>Gemeinsame Massnahmen(Französisch)</t>
  </si>
  <si>
    <t>Übergreifende Massnahmen(Französisch)</t>
  </si>
  <si>
    <t>Exportinitiativen (Französisch)</t>
  </si>
  <si>
    <t>Öffentlichkeitsarbeit (Französisch)</t>
  </si>
  <si>
    <t>Ja</t>
  </si>
  <si>
    <t xml:space="preserve">Nein </t>
  </si>
  <si>
    <t xml:space="preserve">Oui </t>
  </si>
  <si>
    <t>Oui/No</t>
  </si>
  <si>
    <t xml:space="preserve">Region </t>
  </si>
  <si>
    <t>Kosten</t>
  </si>
  <si>
    <t>DropDown</t>
  </si>
  <si>
    <t>Sprache:</t>
  </si>
  <si>
    <t xml:space="preserve">Langue: </t>
  </si>
  <si>
    <t>Nationale TP Fr.</t>
  </si>
  <si>
    <t>Regionale TP Fr.</t>
  </si>
  <si>
    <t>Internat. TP Fr.</t>
  </si>
  <si>
    <t>SP nationaux fr.</t>
  </si>
  <si>
    <t>SP régionaux fr.</t>
  </si>
  <si>
    <t>SP internationaux fr.</t>
  </si>
  <si>
    <t>Titre du sous-projet (SP)</t>
  </si>
  <si>
    <t>Titel des Teilprojekts (TP)</t>
  </si>
  <si>
    <t>Prises en charge des prestations</t>
  </si>
  <si>
    <t>Suppression des entraves techniques au commerce</t>
  </si>
  <si>
    <t xml:space="preserve">Production laitière </t>
  </si>
  <si>
    <t>Fromage</t>
  </si>
  <si>
    <t>Lait &amp; Beurre</t>
  </si>
  <si>
    <t>Production animale</t>
  </si>
  <si>
    <t>Viande</t>
  </si>
  <si>
    <t xml:space="preserve">Œufs </t>
  </si>
  <si>
    <t>ASR - Bovins</t>
  </si>
  <si>
    <t>Chevaux</t>
  </si>
  <si>
    <t>Chèvres</t>
  </si>
  <si>
    <t>Miel</t>
  </si>
  <si>
    <t>Cultures végétales</t>
  </si>
  <si>
    <t>Légumes</t>
  </si>
  <si>
    <t>Champignons</t>
  </si>
  <si>
    <t>Fruits</t>
  </si>
  <si>
    <t>Céréales</t>
  </si>
  <si>
    <t>Pommes de terre</t>
  </si>
  <si>
    <t>Oléagineux</t>
  </si>
  <si>
    <t>Denrées issues de l’horticulture productrice</t>
  </si>
  <si>
    <t>Vin</t>
  </si>
  <si>
    <t>Mesures communes</t>
  </si>
  <si>
    <t>Mesures suprasectorielles</t>
  </si>
  <si>
    <t>Promotions de ventes Bio Suisse</t>
  </si>
  <si>
    <t>Pays romand – pays gourmand</t>
  </si>
  <si>
    <t>Agrotourisme</t>
  </si>
  <si>
    <t xml:space="preserve">Initiative d'exportation </t>
  </si>
  <si>
    <t>Initiative d'exportation - Fromage</t>
  </si>
  <si>
    <t>Initiative d'exportation - Viande</t>
  </si>
  <si>
    <t>Initiative d'exportation - Bio Suisse</t>
  </si>
  <si>
    <t>Initiative d'exportation - ASR</t>
  </si>
  <si>
    <t>Relations publiques Agriculture suisse</t>
  </si>
  <si>
    <t>USP</t>
  </si>
  <si>
    <t>Non</t>
  </si>
  <si>
    <t>2.4 Finanzierungsplan zum Teilprojekt</t>
  </si>
  <si>
    <t>2.4 Plan de financement du sous-projet</t>
  </si>
  <si>
    <t>Teilprojektnummer</t>
  </si>
  <si>
    <t xml:space="preserve">Fussnote: </t>
  </si>
  <si>
    <t xml:space="preserve">Version 1 </t>
  </si>
  <si>
    <t>Demande max.:</t>
  </si>
  <si>
    <t>IBAN:</t>
  </si>
  <si>
    <t>Direct Marketing</t>
  </si>
  <si>
    <t>504.2014.</t>
  </si>
  <si>
    <t>Exportinitiative Zierpflanzen</t>
  </si>
  <si>
    <t>Initiative d'exportation - Jardin Suisse</t>
  </si>
  <si>
    <r>
      <t>N</t>
    </r>
    <r>
      <rPr>
        <vertAlign val="superscript"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de compte:</t>
    </r>
  </si>
  <si>
    <r>
      <t>N</t>
    </r>
    <r>
      <rPr>
        <vertAlign val="superscript"/>
        <sz val="8"/>
        <rFont val="Arial"/>
        <family val="2"/>
      </rPr>
      <t>o</t>
    </r>
    <r>
      <rPr>
        <sz val="8"/>
        <rFont val="Arial"/>
        <family val="2"/>
      </rPr>
      <t xml:space="preserve"> de clearing:</t>
    </r>
  </si>
  <si>
    <r>
      <t>N</t>
    </r>
    <r>
      <rPr>
        <vertAlign val="superscript"/>
        <sz val="8"/>
        <rFont val="Arial"/>
        <family val="2"/>
      </rPr>
      <t>o</t>
    </r>
  </si>
  <si>
    <t>TP1</t>
  </si>
  <si>
    <t>Projets selon art. 8 (OPVA)  fr.</t>
  </si>
  <si>
    <t>Projekte nach Art. 8 (LAfV) Fr.</t>
  </si>
  <si>
    <t>Beschreibung</t>
  </si>
  <si>
    <t>Flankierende Massnahmen</t>
  </si>
  <si>
    <t>Admin - Gemeinkosten</t>
  </si>
  <si>
    <t>Admin - Mehrwertsteuer</t>
  </si>
  <si>
    <t>Admin - Verschieden</t>
  </si>
  <si>
    <t>Basis - Aussenwerbung</t>
  </si>
  <si>
    <t>Basis - Bannerwerbung</t>
  </si>
  <si>
    <t>Basis - Inserate Print</t>
  </si>
  <si>
    <t>Basis - Kinowerbung</t>
  </si>
  <si>
    <t>Basis - Plakate</t>
  </si>
  <si>
    <t>Basis - Radio Sendungssponsoring</t>
  </si>
  <si>
    <t>Basis - Radio Spot</t>
  </si>
  <si>
    <t>Basis - TV Sendungssponsoring</t>
  </si>
  <si>
    <t>Basis - TV Spot</t>
  </si>
  <si>
    <t>Direct Mailing - Online</t>
  </si>
  <si>
    <t>Direct Mailing - Partner</t>
  </si>
  <si>
    <t>Direct Mailing - Print</t>
  </si>
  <si>
    <t>Diverse - Nicht zuordenbar</t>
  </si>
  <si>
    <t>Diverse - Verpackungsgestaltung</t>
  </si>
  <si>
    <t>E-Kom. - Apps</t>
  </si>
  <si>
    <t>E-Kom. - Diverse</t>
  </si>
  <si>
    <t>E-Kom. - E-Dokumente</t>
  </si>
  <si>
    <t>E-Kom. - Facebook</t>
  </si>
  <si>
    <t>E-Kom. - Games</t>
  </si>
  <si>
    <t>E-Kom. - QR-Code</t>
  </si>
  <si>
    <t>E-Kom. - Twitter</t>
  </si>
  <si>
    <t>E-Kom. - Webclips</t>
  </si>
  <si>
    <t>E-Kom. - Website</t>
  </si>
  <si>
    <t>Event - Event</t>
  </si>
  <si>
    <t>Event - Podiumsdiskussion</t>
  </si>
  <si>
    <t>Event - Vortrag</t>
  </si>
  <si>
    <t>Event - Andere</t>
  </si>
  <si>
    <t>Messe - Fachmesse</t>
  </si>
  <si>
    <t>Messe - Publikumsmesse</t>
  </si>
  <si>
    <t>PR - Medienarbeit</t>
  </si>
  <si>
    <t>PR - Medienmitteilung</t>
  </si>
  <si>
    <t>PR - Pressereise</t>
  </si>
  <si>
    <t>PR - Presseveranstaltung</t>
  </si>
  <si>
    <t>PR - Publi-Reportage Print</t>
  </si>
  <si>
    <t>PR - Publi-Reportage TV</t>
  </si>
  <si>
    <t>PR - Weitere</t>
  </si>
  <si>
    <t>Sponsoring - Event</t>
  </si>
  <si>
    <t>Sponsoring - Organisation</t>
  </si>
  <si>
    <t>Sponsoring - Personen</t>
  </si>
  <si>
    <t>Sponsoring - Weitere</t>
  </si>
  <si>
    <t>VF - Autodegustation</t>
  </si>
  <si>
    <t>VF - Betreute Degustation</t>
  </si>
  <si>
    <t>VF - Broschüren</t>
  </si>
  <si>
    <t>VF - In Store Radio</t>
  </si>
  <si>
    <t>VF - In Store TV</t>
  </si>
  <si>
    <t>VF - Inserate (Ankündigung)</t>
  </si>
  <si>
    <t>VF - Promotionen</t>
  </si>
  <si>
    <t>VF - Schulungen</t>
  </si>
  <si>
    <t>VF - Weitere</t>
  </si>
  <si>
    <t>VF - Werbematerial</t>
  </si>
  <si>
    <t>VF - Wettbewerbe</t>
  </si>
  <si>
    <t xml:space="preserve">Das gesamte Formular ist bis zum 31. Mai elektronisch einzureichen an:  </t>
  </si>
  <si>
    <t>Total Kosten nach Massnahmen und Werbeträger</t>
  </si>
  <si>
    <t>Déscription</t>
  </si>
  <si>
    <t>Mesures complémentaires</t>
  </si>
  <si>
    <t>Coûts totaux selon mesures et supports publicitaires</t>
  </si>
  <si>
    <t>Admin - Divers</t>
  </si>
  <si>
    <t>Admin - Frais généraux</t>
  </si>
  <si>
    <t>Admin - TVA</t>
  </si>
  <si>
    <t>Direct Mailing - Partenaire</t>
  </si>
  <si>
    <t>Divers - Layout / Design</t>
  </si>
  <si>
    <t>Divers - Mesure non directement attribuables</t>
  </si>
  <si>
    <t>E-Com. - Apps</t>
  </si>
  <si>
    <t>E-Com. - Diverse</t>
  </si>
  <si>
    <t>E-Com. - E-Documents</t>
  </si>
  <si>
    <t>E-Com. - Facebook</t>
  </si>
  <si>
    <t>E-Com. - Games</t>
  </si>
  <si>
    <t>E-Com. - QR-Code</t>
  </si>
  <si>
    <t>E-Com. - Site internet</t>
  </si>
  <si>
    <t>E-Com. - Twitter</t>
  </si>
  <si>
    <t>E-Com. - Webclips</t>
  </si>
  <si>
    <t>Event - Autres</t>
  </si>
  <si>
    <t>Event - Débat public</t>
  </si>
  <si>
    <t>Event - Exposé</t>
  </si>
  <si>
    <t>Exposition - Foire grand public</t>
  </si>
  <si>
    <t>Exposition - Salon professionel</t>
  </si>
  <si>
    <t>Média - Affiches</t>
  </si>
  <si>
    <t>Média - Bannière publicitaire</t>
  </si>
  <si>
    <t>Média - Cinéma</t>
  </si>
  <si>
    <t>Média - Presse écrite</t>
  </si>
  <si>
    <t>Média - Publicité extérieure</t>
  </si>
  <si>
    <t>Média - Radio</t>
  </si>
  <si>
    <t>Média - Sponsoring d'émission de radio</t>
  </si>
  <si>
    <t xml:space="preserve">Média - Sponsoring d'émission télévisée </t>
  </si>
  <si>
    <t>Média - Télévision</t>
  </si>
  <si>
    <t>PdV - Annonces</t>
  </si>
  <si>
    <t>PdV - Articles de promotion</t>
  </si>
  <si>
    <t>PdV - Autre promotion des ventes</t>
  </si>
  <si>
    <t>PdV - Broschures</t>
  </si>
  <si>
    <t>PdV - Concours</t>
  </si>
  <si>
    <t>PdV - Dégustation avec personnel</t>
  </si>
  <si>
    <t>PdV - Dégustation sans personnel</t>
  </si>
  <si>
    <t>PdV - Formations</t>
  </si>
  <si>
    <t>PdV - In Store Radio</t>
  </si>
  <si>
    <t>PdV - In Store TV</t>
  </si>
  <si>
    <t>PdV - Promotion</t>
  </si>
  <si>
    <t xml:space="preserve">Prospection du marché - Projets de recherche </t>
  </si>
  <si>
    <t>RP - Autre RP/relations publiques</t>
  </si>
  <si>
    <t>RP - Communiqué de presse</t>
  </si>
  <si>
    <t>RP - Evénement pour la presse</t>
  </si>
  <si>
    <t>RP - Réportage print</t>
  </si>
  <si>
    <t>RP - Réportage télévise</t>
  </si>
  <si>
    <t>RP - Travail médiatique</t>
  </si>
  <si>
    <t>RP - Voyage de presse</t>
  </si>
  <si>
    <t>Sponsoring - Autre</t>
  </si>
  <si>
    <t>Sponsoring d'un event</t>
  </si>
  <si>
    <t>Sponsoring d'une organisation</t>
  </si>
  <si>
    <t>Sponsoring d'une personne</t>
  </si>
  <si>
    <t>Projekte nach Art. 8 (LAfV)</t>
  </si>
  <si>
    <t>Maximale Finanzhilfe "Projekte nach Art. 8 (LAfV)
(100% der anrechenbaren Kosten)</t>
  </si>
  <si>
    <t>Aide financière maximale pour les "projets selon art. 8 (OPVA)"
(100% des coûts imputables)</t>
  </si>
  <si>
    <t>Beschreibung und Ziele des Teilprojekts</t>
  </si>
  <si>
    <t>Déscription et objectifs du sous-projet</t>
  </si>
  <si>
    <t xml:space="preserve">Bemerkungen zum Teilprojekt </t>
  </si>
  <si>
    <t>Remarques pour le sous-projet</t>
  </si>
  <si>
    <t>Pénétration brute</t>
  </si>
  <si>
    <t>Exemplaires</t>
  </si>
  <si>
    <t>Visiteurs</t>
  </si>
  <si>
    <t>Participants</t>
  </si>
  <si>
    <t>Samples</t>
  </si>
  <si>
    <t>Primes commandées</t>
  </si>
  <si>
    <t>Pièces distribuèes</t>
  </si>
  <si>
    <t>Contacts</t>
  </si>
  <si>
    <t>Clippings</t>
  </si>
  <si>
    <t>Visits</t>
  </si>
  <si>
    <t>Downloads</t>
  </si>
  <si>
    <t>Fans</t>
  </si>
  <si>
    <t>Follower</t>
  </si>
  <si>
    <t>Scans</t>
  </si>
  <si>
    <t>Views</t>
  </si>
  <si>
    <t>Mailings soumis</t>
  </si>
  <si>
    <t>Kontaktarten</t>
  </si>
  <si>
    <t>Bruttoreichweite</t>
  </si>
  <si>
    <t>Auflage</t>
  </si>
  <si>
    <t>Besucher</t>
  </si>
  <si>
    <t>Teilnehmer</t>
  </si>
  <si>
    <t>Bestellte Prämien</t>
  </si>
  <si>
    <t>Verteilte Stück</t>
  </si>
  <si>
    <t>Kontakte</t>
  </si>
  <si>
    <t>Mailings zugestellt</t>
  </si>
  <si>
    <t>---</t>
  </si>
  <si>
    <t>Projekte nach Art. 8 (LAfV): Kosten Total</t>
  </si>
  <si>
    <t>Coûts totaux projets selon art. 8 (OPVA):</t>
  </si>
  <si>
    <t>Referenzdokumente Strategie:</t>
  </si>
  <si>
    <t>1.2 Kommunikationsziele Absatzförderungsprojekt</t>
  </si>
  <si>
    <t>1.3 Budget / Rekapitulation zum Gesamtprojekt / Eigenmittel</t>
  </si>
  <si>
    <t>Eigenmittel</t>
  </si>
  <si>
    <t>Fonds propres</t>
  </si>
  <si>
    <t>Total Eigenmittel</t>
  </si>
  <si>
    <t>Somme des fonds propres</t>
  </si>
  <si>
    <t>Zielgruppe(n):</t>
  </si>
  <si>
    <t>Zentrale Botschaft(en):</t>
  </si>
  <si>
    <t>Groupe(s) cible:</t>
  </si>
  <si>
    <t>Teilprojekt Nr. 1</t>
  </si>
  <si>
    <t>Sous-projet no 1</t>
  </si>
  <si>
    <t>Print Inserate</t>
  </si>
  <si>
    <t>Plakat / Aussenwerbung</t>
  </si>
  <si>
    <t>Radio-Spot / Sendungssponsoring</t>
  </si>
  <si>
    <t>TV-Spot / Sendungssponsoring</t>
  </si>
  <si>
    <t>Banner Werbung</t>
  </si>
  <si>
    <t>Social Media</t>
  </si>
  <si>
    <t>Fachmessen</t>
  </si>
  <si>
    <t>Publikumsmessen</t>
  </si>
  <si>
    <t>In Store TV / Radio</t>
  </si>
  <si>
    <t>Degustationen</t>
  </si>
  <si>
    <t>Schulungen</t>
  </si>
  <si>
    <t>Events</t>
  </si>
  <si>
    <t>Website</t>
  </si>
  <si>
    <t>Apps, Games</t>
  </si>
  <si>
    <t>Broschüren</t>
  </si>
  <si>
    <t>Werbematerial</t>
  </si>
  <si>
    <t>Publi-Reportage TV</t>
  </si>
  <si>
    <t>Publi-Reportage Print</t>
  </si>
  <si>
    <t>Sonsitge Medienarbeit</t>
  </si>
  <si>
    <t>Administrationskosten</t>
  </si>
  <si>
    <t>Nicht zuordenbar</t>
  </si>
  <si>
    <t xml:space="preserve">Télévision / Sponsoring d'émission télévisée </t>
  </si>
  <si>
    <t>Bannière publicitaire</t>
  </si>
  <si>
    <t>Radio / Sponsoring d'émission de radio</t>
  </si>
  <si>
    <t>Social media</t>
  </si>
  <si>
    <t>Direct- /Dialogmarketing (Online, print, partenaire)</t>
  </si>
  <si>
    <t>Direkt- / Dialogmarketing (Online, Print, Partner)</t>
  </si>
  <si>
    <t>Dégustation</t>
  </si>
  <si>
    <t>Articles de promotion</t>
  </si>
  <si>
    <t>Brochures</t>
  </si>
  <si>
    <t>Site internet</t>
  </si>
  <si>
    <t>Apps, games</t>
  </si>
  <si>
    <t>Voyage de prese</t>
  </si>
  <si>
    <t xml:space="preserve">Communiqué de presse </t>
  </si>
  <si>
    <t>Réportage TV</t>
  </si>
  <si>
    <t>Réportage print</t>
  </si>
  <si>
    <t>Autre travail médiatique</t>
  </si>
  <si>
    <t>Coûts d'administration</t>
  </si>
  <si>
    <t>Prospection du marché</t>
  </si>
  <si>
    <t>Gemeinkosten</t>
  </si>
  <si>
    <t>Frais généraux</t>
  </si>
  <si>
    <t>TVA</t>
  </si>
  <si>
    <t>MwSt</t>
  </si>
  <si>
    <t>Above the line-Massnahmen</t>
  </si>
  <si>
    <t>Below the line-Massnahmen</t>
  </si>
  <si>
    <t>Mesures "Below the line"</t>
  </si>
  <si>
    <t>Mesures "Above the line"</t>
  </si>
  <si>
    <t>Non assignable</t>
  </si>
  <si>
    <t>Kommunikationsziel 1</t>
  </si>
  <si>
    <t>Kommunikationsziel 2</t>
  </si>
  <si>
    <t>Kommunikationsziel 3</t>
  </si>
  <si>
    <t>Kommunikationsziel 4</t>
  </si>
  <si>
    <t>Kommunikationsziel 5</t>
  </si>
  <si>
    <t>Streukosten inkl. MwSt. (Fr.)</t>
  </si>
  <si>
    <t>Produktionskosten inkl. MwSt. (Fr.)</t>
  </si>
  <si>
    <t>Overheadkosten inkl. MwSt. (Fr.)</t>
  </si>
  <si>
    <t>Verbesserungsmassnahmen Teilprojekt</t>
  </si>
  <si>
    <t>Total</t>
  </si>
  <si>
    <t>Nettokosten IST (Fr.)</t>
  </si>
  <si>
    <t>Nettokosten Budget (Fr.)</t>
  </si>
  <si>
    <t>Kosteneffizienz (%)</t>
  </si>
  <si>
    <t>Projkettitel:</t>
  </si>
  <si>
    <t>Projekt-ID:</t>
  </si>
  <si>
    <t>Person:</t>
  </si>
  <si>
    <t>Telefon-Nr:</t>
  </si>
  <si>
    <t>1.2 Kommunikationsziele</t>
  </si>
  <si>
    <t>1.3 Budget_Rekapitualtion</t>
  </si>
  <si>
    <t>Quantitative Ziele des Teilprojekts:</t>
  </si>
  <si>
    <t>Objectifs quantitatifs du sous-projet:</t>
  </si>
  <si>
    <t>Beitrag des Teilprojekts an die Kommunikationsziele:</t>
  </si>
  <si>
    <t>Coûts totaux selon instruments et supports publicitaires</t>
  </si>
  <si>
    <t>3.1 Zusammenfassung Reporting</t>
  </si>
  <si>
    <t>3.2 Reporting Gesamtprojekt</t>
  </si>
  <si>
    <t>3.2. Beurteilung Kommunikationsziele</t>
  </si>
  <si>
    <t xml:space="preserve">4.  Angaben zu Teilprojekt </t>
  </si>
  <si>
    <t xml:space="preserve">4. Indications sur le sous-projet </t>
  </si>
  <si>
    <t>4.1  Koordinaten des Teilprojekts</t>
  </si>
  <si>
    <t>4.1  Coordonnées du sous-projet</t>
  </si>
  <si>
    <t>4.1_4.2 Reporting zu TP0</t>
  </si>
  <si>
    <t>4.3 Massnahmen TP0</t>
  </si>
  <si>
    <t xml:space="preserve">Bemerkungen </t>
  </si>
  <si>
    <t>Remarques</t>
  </si>
  <si>
    <t>Anteil Streu-kosten (%)</t>
  </si>
  <si>
    <t>Coordonnées en cas d'informations supplémentaires</t>
  </si>
  <si>
    <t>Angaben für Rückfragen:</t>
  </si>
  <si>
    <t>Efficacité des coûts, en %</t>
  </si>
  <si>
    <t>Coûts total net RÉELS, en fr.</t>
  </si>
  <si>
    <t>BUDGET, en fr.</t>
  </si>
  <si>
    <t>3.2 Evaluation des objectifs de la communication</t>
  </si>
  <si>
    <t>Objectif de la communication 1</t>
  </si>
  <si>
    <t>Objectif de la communication 2</t>
  </si>
  <si>
    <t>Objectif de la communication 3</t>
  </si>
  <si>
    <t>Objectif de la communication 4</t>
  </si>
  <si>
    <t>Objectif de la communication 5</t>
  </si>
  <si>
    <t>Evaluation globale du projet d'ensemble</t>
  </si>
  <si>
    <t>1.2 Objectifs de la communication du projet</t>
  </si>
  <si>
    <t>1.3 Budget / Récapitulatif du projet d'ensemble  / Fonds probres</t>
  </si>
  <si>
    <t>Communication centrale du sous-projet:</t>
  </si>
  <si>
    <t>Mesures d'amélioration du sous-projet</t>
  </si>
  <si>
    <t>Document de référence de la stratégie</t>
  </si>
  <si>
    <t>Kosten brutto inkl. MwSt. (Fr.)</t>
  </si>
  <si>
    <t>Kosten netto 
inkl. MwSt (Fr.)</t>
  </si>
  <si>
    <t>Coûts net
TVA comprise, en fr.</t>
  </si>
  <si>
    <t>Coûts brut TVA comprise, en fr.</t>
  </si>
  <si>
    <t>Frais de diffusion en %</t>
  </si>
  <si>
    <t>Ergänzungsprojekt national</t>
  </si>
  <si>
    <t>Ergänzungsprojekt international</t>
  </si>
  <si>
    <t>projets selon art. 8 (OPVA)</t>
  </si>
  <si>
    <t>projet complémentaire national</t>
  </si>
  <si>
    <t>projet complémentaire international</t>
  </si>
  <si>
    <t>Neu</t>
  </si>
  <si>
    <t>Neues Gesuch</t>
  </si>
  <si>
    <t>Nouvelle</t>
  </si>
  <si>
    <t>Nouvelle demande</t>
  </si>
  <si>
    <t>Update zur Strategie</t>
  </si>
  <si>
    <t>Mise à jour de la stratégie</t>
  </si>
  <si>
    <t>Rekapitulation Gesamtprojekt</t>
  </si>
  <si>
    <t>Récapitulation du projet d'ensemble</t>
  </si>
  <si>
    <t>Grobbeurteilung Gesamtprojekt</t>
  </si>
  <si>
    <t>Zusammenfassung Erfolgsnachweis</t>
  </si>
  <si>
    <t>Résumé de la preuve des résultats</t>
  </si>
  <si>
    <t>3.1 Zusammenfassung Erfolgsnachweis</t>
  </si>
  <si>
    <t>3.1 Résumé de la preuve des résultats</t>
  </si>
  <si>
    <t>Verbesserungsmassnahmen</t>
  </si>
  <si>
    <t>Qualitative Ziele des Teilprojekts:</t>
  </si>
  <si>
    <t>Objectifs qualitatifs du sous-projet:</t>
  </si>
  <si>
    <t>Beschreibung des Teilprojekt</t>
  </si>
  <si>
    <t>Evaluation objectifs quantitatifs du sous-projet</t>
  </si>
  <si>
    <t>Evaluation objectifs qualitatifs du sous-projet</t>
  </si>
  <si>
    <t xml:space="preserve">4.2 Massnahmenplan und Kommunikationsinstrumente </t>
  </si>
  <si>
    <t>4.2 Mesures et instruments de communication</t>
  </si>
  <si>
    <t>Beurteilung quantitative Ziele des Teilprojekts</t>
  </si>
  <si>
    <t>Beurteilung qualitative Ziele des Teilprojekts</t>
  </si>
  <si>
    <t>Umsetzung der Massnahmen und Herausforderungen</t>
  </si>
  <si>
    <t>Mise en oeuvre des mesures et défi</t>
  </si>
  <si>
    <t>Spot/Campagne N° 1:</t>
  </si>
  <si>
    <t>Objectif</t>
  </si>
  <si>
    <t>RÉEL</t>
  </si>
  <si>
    <t>Recognition [%]</t>
  </si>
  <si>
    <t>Acceptation [%]</t>
  </si>
  <si>
    <t>Adéquation [%]</t>
  </si>
  <si>
    <t>Spot/Campagne N° 2:</t>
  </si>
  <si>
    <t>Spot/Campagne N° 3:</t>
  </si>
  <si>
    <t>Spot/Campagne N° 4:</t>
  </si>
  <si>
    <t>Spot/Campagne N° 5:</t>
  </si>
  <si>
    <t>Spot/Kampagne N° 1:</t>
  </si>
  <si>
    <t>Spot/Kampagne N° 2:</t>
  </si>
  <si>
    <t>Spot/Kampagne N° 3:</t>
  </si>
  <si>
    <t>Spot/Kampagne N° 4:</t>
  </si>
  <si>
    <t>Spot/Kampagne N° 5:</t>
  </si>
  <si>
    <t>Ziele Werbewirkungskontrolle</t>
  </si>
  <si>
    <t>Zielwert</t>
  </si>
  <si>
    <t>IST</t>
  </si>
  <si>
    <t>Akzeptanz [%]</t>
  </si>
  <si>
    <t>Adäquanz [%]</t>
  </si>
  <si>
    <t>Kommunikationsziele Absatzförderungsprojekt</t>
  </si>
  <si>
    <t>Objectifs de la communication du projet</t>
  </si>
  <si>
    <t>1.2 Kommunikationsziele 
Absatzförderungsprojekt</t>
  </si>
  <si>
    <t>1.2 Objectifs de la 
communication du projet</t>
  </si>
  <si>
    <t>Budget / Rekapitulation zum Gesamtprojekt / Eigenmittel</t>
  </si>
  <si>
    <t>Budget / Récapitulatif du projet d'ensemble  / Fonds probres</t>
  </si>
  <si>
    <t>2.2 Beschreibung und Ziele des Teilprojekts</t>
  </si>
  <si>
    <t>2.3_2.4 Erfassung TP</t>
  </si>
  <si>
    <t>2.3_2.4 Saisie SP</t>
  </si>
  <si>
    <t>2.3 Massnahmenplan und Budget zu Teilprojekt</t>
  </si>
  <si>
    <t>2.3 Plan de mesures et budget du sous-projet</t>
  </si>
  <si>
    <t>Massnahmenplan und Budget Teilprojekt</t>
  </si>
  <si>
    <t>Plan de mesures et budget du sous-projet</t>
  </si>
  <si>
    <t>Erfolgsnachweis</t>
  </si>
  <si>
    <t>Preuve des résultats</t>
  </si>
  <si>
    <t>3.1 Zusammenfassung</t>
  </si>
  <si>
    <t>3.1 Résumé</t>
  </si>
  <si>
    <t>Evaluation des objectifs de la communication</t>
  </si>
  <si>
    <t>Beurteilung Kommunikationsziele</t>
  </si>
  <si>
    <t xml:space="preserve">Massnahmenbeurteilung </t>
  </si>
  <si>
    <t>Evaluation des mesures</t>
  </si>
  <si>
    <t xml:space="preserve">Massnahmenplan und Kommunikationsinstrumente </t>
  </si>
  <si>
    <t>Mesures et instruments de communication</t>
  </si>
  <si>
    <t>In Kapitel 2.3 sind die geplanten Massnahme den Werbeträgern zuzuordnen und zu beschreiben (inkl. Flankierende Massnahmen).</t>
  </si>
  <si>
    <t>Schwarzenburgstrasse 165</t>
  </si>
  <si>
    <t>Das Blatt "1.3 Budget_Rekapitulation" fasst alle Teilprojekte automatisch (rechnerisch) zusammen und bietet Ihnen einen Überblick über das Gesamtprojekt. Bitte ergänzen Sie dort abschliessend den beantragen Betrag.</t>
  </si>
  <si>
    <t>Gesuchseingabe (Kapitel 1 + 2)</t>
  </si>
  <si>
    <t>31. Mai (vor dem Durchführungsjahr)</t>
  </si>
  <si>
    <t>31 mai (avant l'année de réalisation)</t>
  </si>
  <si>
    <t>31. März (nach dem Durchführungsjahr)</t>
  </si>
  <si>
    <t>31 mars (après l'année de réalisation)</t>
  </si>
  <si>
    <t>Depôt de la demande (chapitre 1 + 2)</t>
  </si>
  <si>
    <r>
      <t>Das ausgefüllte Finanzhilfegesuch (Kapitel 1 + 2) ist bis zum</t>
    </r>
    <r>
      <rPr>
        <b/>
        <sz val="8"/>
        <color theme="9" tint="-0.249977111117893"/>
        <rFont val="Arial"/>
        <family val="2"/>
      </rPr>
      <t xml:space="preserve"> 31. Mai</t>
    </r>
    <r>
      <rPr>
        <sz val="8"/>
        <color theme="9" tint="-0.249977111117893"/>
        <rFont val="Arial"/>
        <family val="2"/>
      </rPr>
      <t xml:space="preserve"> elektronisch einzureichen an:  </t>
    </r>
  </si>
  <si>
    <t xml:space="preserve">Das Blatt "1. Angaben zum Gesamtprojekt" muss zusätzlich ausgedruckt, unterschrieben und bis zum 31. Mai per Post an die unten aufgeführte Adresse gesandt werden: </t>
  </si>
  <si>
    <t>Der ausgefüllte Erfolgsnachweis (Kapitel 3 + 4) ist bis zum 31. März elektronisch einzureichen an:</t>
  </si>
  <si>
    <t xml:space="preserve">Das Blatt "3.1 Zusammenfassung" muss zusätzlich ausgedruckt, unterschrieben und bis zum 31. März per Post an die unten aufgeführte Adresse gesandt werden: </t>
  </si>
  <si>
    <r>
      <t xml:space="preserve">La demande complet (chapitre 1 + 2) doit être envoyé par voie électronique d'ici au </t>
    </r>
    <r>
      <rPr>
        <b/>
        <sz val="8"/>
        <color theme="9" tint="-0.249977111117893"/>
        <rFont val="Calibri"/>
        <family val="2"/>
        <scheme val="minor"/>
      </rPr>
      <t>31 mai</t>
    </r>
    <r>
      <rPr>
        <sz val="8"/>
        <color theme="9" tint="-0.249977111117893"/>
        <rFont val="Calibri"/>
        <family val="2"/>
        <scheme val="minor"/>
      </rPr>
      <t xml:space="preserve"> à:  </t>
    </r>
  </si>
  <si>
    <r>
      <t xml:space="preserve">La preuve des résultats (chapitre 3 + 4) doit être envoyé par voie électronique d'ici au </t>
    </r>
    <r>
      <rPr>
        <b/>
        <sz val="8"/>
        <color theme="9" tint="-0.249977111117893"/>
        <rFont val="Calibri"/>
        <family val="2"/>
        <scheme val="minor"/>
      </rPr>
      <t>31 mars</t>
    </r>
    <r>
      <rPr>
        <sz val="8"/>
        <color theme="9" tint="-0.249977111117893"/>
        <rFont val="Calibri"/>
        <family val="2"/>
        <scheme val="minor"/>
      </rPr>
      <t xml:space="preserve"> à:  </t>
    </r>
  </si>
  <si>
    <t>1.3 Budget_Rekapitulation</t>
  </si>
  <si>
    <t>1.3 Budget_Récapitulatif</t>
  </si>
  <si>
    <t>Le chapitre "1.3 Budget_Récapitulatif" récapitule automatiquement (arithmétiquement) tous les sous-projets, donnant ainsi une vue d'ensemble du projet. Veuillez s.v.p. uniquement compléter le cadre avec le montant total d'aide financière demandée.</t>
  </si>
  <si>
    <t xml:space="preserve">Le chapitre "1. Indications sur le projet" doit être imprimé, signé et envoyé par la poste d'ici au 31 mai à l'adresse si-dessous: </t>
  </si>
  <si>
    <t>Au chapitre 2.3, il faut attribuer les mesure aux instruments de communication et les décrire (avec les mesures complémentaires).</t>
  </si>
  <si>
    <t>Les chapitres 1 + 3 se réfèrent à l'ensemble du projet, les chapitres 2 + 4 aux sous-projets. Les chapitres 2 + 4 doivent être remplis pour chaque sous-projet. 
Pour la demande d'aide financière les chapitres 1 + 2 doivent être remplis. Et pour la preuve des résultats ce sont les chapitres 3 + 4.</t>
  </si>
  <si>
    <r>
      <t>Die Kapitel 1 + 3 beziehen sich auf das Gesamtprojekt, die Kapitel 2 + 4  auf die Teilprojekte. Für jedes einzelne Teilprojekt ist Teil 2 + 4 auszufüllen. 
Für die Gesuchseingabe sind die Kapitel 1 + 2 auszufüllen</t>
    </r>
    <r>
      <rPr>
        <sz val="8"/>
        <color theme="9" tint="-0.249977111117893"/>
        <rFont val="Arial"/>
        <family val="2"/>
      </rPr>
      <t>, für den Erfolgsnachweis die Kapitel 3 + 4.</t>
    </r>
  </si>
  <si>
    <t>Coûts pour couvrir les frais généraux,  TVA comprise, en fr.</t>
  </si>
  <si>
    <t>Coûts de production, TVA comprise, en fr.</t>
  </si>
  <si>
    <t>Frais de diffusion, TVA comprise, en fr.</t>
  </si>
  <si>
    <t>Für das Hauptprojekt (entspricht Teilprojekt Nr. 1) und für jedes Teilprojekt (fortlaufende Nummerierung) sind die folgenden zwei Tabellenblätter, d.h. Kapitel 4.1 bis 4.3, auszufüllen.</t>
  </si>
  <si>
    <t>Les deux feuilles de calcul suivantes (chapitres 4.1 à 4.3) doivent être remplies pour le projet principal (correspondant au sous-projet no 1) et pour chaque sous-projet (numérotation continue).</t>
  </si>
  <si>
    <t>Für das Hauptprojekt (entspricht Teilprojekt Nr. 1) und für jedes Teilprojekt (fortlaufende Nummerierung) sind die folgenden zwei Tabellenblätter, d.h. Kapitel 2.1 bis 2.4, auszufüllen.</t>
  </si>
  <si>
    <t>Les deux feuilles de calcul suivantes (chapitres 2.1 à 2.4) doivent être remplies pour le projet principal (correspondant au sous-projet no 1) et pour chaque sous-projet (numérotation continue).</t>
  </si>
  <si>
    <t>martina.depaola@blw.admin.ch</t>
  </si>
  <si>
    <t>Martina De Paola</t>
  </si>
  <si>
    <t>Tel. 058 462 58 13</t>
  </si>
  <si>
    <t>Tél. 058 462 58 13</t>
  </si>
  <si>
    <t xml:space="preserve">Le chapitre "3.1 Résumé" doit être imprimé, signé et envoyé par la poste d'ici au 31 mars à l'adresse si-dessous: </t>
  </si>
  <si>
    <t>3.3 Beurteilung Schwerpunkte Umsetzungsprogramm 2022-25</t>
  </si>
  <si>
    <t>Wie wurden die definierten Schwerpunkte im abgeschlossenen Jahr umgesetzt? Nennen Sie konkrete Beispiele.</t>
  </si>
  <si>
    <t>3.3. Beurteilung Schwerpunkte Umsetzungsprogramm 2022-25</t>
  </si>
  <si>
    <t>Verbesserungspotenzial bei den Schwerpunkten</t>
  </si>
  <si>
    <t>Umsetzung Schwerpunkte im abgeschlossenen Jahr</t>
  </si>
  <si>
    <t>Potentiel d'amélioration dans les axes prioritaires</t>
  </si>
  <si>
    <t>3.3 Évaluation des axes thématiques prioritaires du programme de mise en œuvre 2022-25</t>
  </si>
  <si>
    <t>Existe-t-il un potentiel d'amélioration dans la mise en œuvre des axes thématiques prioritaires et comment ceux-ci devraient-ils être mis en œuvre ?</t>
  </si>
  <si>
    <t>Gibt es Verbesserungspotenzial bei der Umsetzung  der Schwerpunkte und wie sollen diese umgesetzt werden?</t>
  </si>
  <si>
    <t>Comment les axes thématiques prioritaires ont-ils été mises en œuvre l'année dernière ? Donnez des exemples concrets</t>
  </si>
  <si>
    <t>Mesures d'amélioration</t>
  </si>
  <si>
    <t>Objetifs du contrôle des effets de la publicité</t>
  </si>
  <si>
    <t xml:space="preserve">Comment les axes thématiques prioritaires ont-ils été mises en œuvre l'année dernière </t>
  </si>
  <si>
    <t>Eingabe Erfolgsnachweis (Kapitel 3 + 4)</t>
  </si>
  <si>
    <t>Depôt de la preuve de l'efficacité (chapitre 3 + 4)</t>
  </si>
  <si>
    <t>Hiermit bestätigt der Unterzeichnende als Verantwortlicher des oben genannten Teilprojekts, dass die nötigen finanziellen Mittel zur Realisierung des Projektes zur Verfügung stehen.</t>
  </si>
  <si>
    <t>adfas</t>
  </si>
  <si>
    <t>Carolin Vogel</t>
  </si>
  <si>
    <t>carolin.vogel@blw.admin.ch</t>
  </si>
  <si>
    <t>2.2 Description et objectifs du sous-projet</t>
  </si>
  <si>
    <t>Contribution du sous-projet aux objectifs de la communication:</t>
  </si>
  <si>
    <t>martina.depaola@blw.admin.ch oder carolin.vogel@blw.admin.ch</t>
  </si>
  <si>
    <t>martina.depaola@blw.admin.ch ou carolin.vogel@blw.admin.ch</t>
  </si>
  <si>
    <t>Tel. 058 464 75 05</t>
  </si>
  <si>
    <t>Description du sous-projet:</t>
  </si>
  <si>
    <t>Beschreibung des Teilprojekts: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</si>
</sst>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&quot;Fr.&quot;\ #,##0;[Red]&quot;Fr.&quot;\ \-#,##0"/>
    <numFmt numFmtId="165" formatCode="_ &quot;Fr.&quot;\ * #,##0_ ;_ &quot;Fr.&quot;\ * \-#,##0_ ;_ &quot;Fr.&quot;\ * &quot;-&quot;_ ;_ @_ "/>
    <numFmt numFmtId="166" formatCode="_ &quot;Fr.&quot;\ * #,##0.00_ ;_ &quot;Fr.&quot;\ * \-#,##0.00_ ;_ &quot;Fr.&quot;\ * &quot;-&quot;??_ ;_ @_ "/>
    <numFmt numFmtId="167" formatCode="&quot;Fr.&quot;\ #,##0.00"/>
    <numFmt numFmtId="168" formatCode="&quot;Fr.&quot;\ #,##0"/>
    <numFmt numFmtId="169" formatCode="_ * #,##0_ ;_ * \-#,##0_ ;_ * &quot;-&quot;??_ ;_ @_ "/>
    <numFmt numFmtId="170" formatCode="_ [$Fr.-807]\ * #,##0.00_ ;_ [$Fr.-807]\ * \-#,##0.00_ ;_ [$Fr.-807]\ * &quot;-&quot;??_ ;_ @_ "/>
    <numFmt numFmtId="171" formatCode="_ [$Fr.-807]\ * #,##0_ ;_ [$Fr.-807]\ * \-#,##0_ ;_ [$Fr.-807]\ * &quot;-&quot;??_ ;_ @_ 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theme="1"/>
      <name val="Arial"/>
      <family val="2"/>
    </font>
    <font>
      <sz val="7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Calibri"/>
      <family val="2"/>
      <scheme val="minor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8"/>
      <color theme="9" tint="-0.249977111117893"/>
      <name val="Calibri"/>
      <family val="2"/>
      <scheme val="minor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sz val="8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125">
        <fgColor theme="0" tint="-0.14993743705557422"/>
        <bgColor theme="0" tint="-0.14999847407452621"/>
      </patternFill>
    </fill>
    <fill>
      <patternFill patternType="gray125">
        <fgColor theme="0" tint="-0.14993743705557422"/>
        <bgColor indexed="65"/>
      </patternFill>
    </fill>
    <fill>
      <patternFill patternType="solid">
        <fgColor rgb="FFF4E29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4" fillId="0" borderId="0">
      <alignment vertical="top"/>
    </xf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80">
    <xf numFmtId="0" fontId="0" fillId="0" borderId="0" xfId="0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1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18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19" fillId="0" borderId="0" xfId="0" applyFont="1"/>
    <xf numFmtId="0" fontId="21" fillId="0" borderId="0" xfId="0" applyFont="1"/>
    <xf numFmtId="0" fontId="18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1" fillId="2" borderId="0" xfId="0" applyFont="1" applyFill="1" applyAlignment="1">
      <alignment vertical="top" wrapText="1"/>
    </xf>
    <xf numFmtId="167" fontId="12" fillId="3" borderId="0" xfId="0" applyNumberFormat="1" applyFont="1" applyFill="1"/>
    <xf numFmtId="168" fontId="11" fillId="3" borderId="0" xfId="0" applyNumberFormat="1" applyFont="1" applyFill="1"/>
    <xf numFmtId="168" fontId="11" fillId="0" borderId="0" xfId="0" applyNumberFormat="1" applyFont="1"/>
    <xf numFmtId="168" fontId="12" fillId="3" borderId="0" xfId="0" applyNumberFormat="1" applyFont="1" applyFill="1"/>
    <xf numFmtId="0" fontId="2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0" fillId="0" borderId="0" xfId="0" applyFont="1"/>
    <xf numFmtId="0" fontId="31" fillId="4" borderId="0" xfId="0" applyFont="1" applyFill="1" applyAlignment="1">
      <alignment vertical="center"/>
    </xf>
    <xf numFmtId="0" fontId="3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3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0" fillId="0" borderId="0" xfId="0" applyFont="1"/>
    <xf numFmtId="0" fontId="37" fillId="0" borderId="0" xfId="2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  <xf numFmtId="0" fontId="37" fillId="3" borderId="0" xfId="0" applyFont="1" applyFill="1" applyAlignment="1">
      <alignment horizontal="left" vertical="center" wrapText="1"/>
    </xf>
    <xf numFmtId="0" fontId="37" fillId="0" borderId="0" xfId="4" applyFont="1" applyAlignment="1">
      <alignment horizontal="left" wrapText="1"/>
    </xf>
    <xf numFmtId="0" fontId="37" fillId="0" borderId="0" xfId="2" applyFont="1" applyAlignment="1">
      <alignment horizontal="left" vertical="center" wrapText="1"/>
    </xf>
    <xf numFmtId="0" fontId="0" fillId="5" borderId="0" xfId="0" applyFill="1"/>
    <xf numFmtId="0" fontId="32" fillId="6" borderId="0" xfId="0" applyFont="1" applyFill="1"/>
    <xf numFmtId="0" fontId="31" fillId="10" borderId="0" xfId="0" applyFont="1" applyFill="1" applyAlignment="1">
      <alignment horizontal="left" vertical="center"/>
    </xf>
    <xf numFmtId="0" fontId="0" fillId="11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30" fillId="7" borderId="2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/>
      <protection locked="0"/>
    </xf>
    <xf numFmtId="0" fontId="31" fillId="9" borderId="0" xfId="0" applyFont="1" applyFill="1" applyAlignment="1">
      <alignment horizontal="left" vertical="center"/>
    </xf>
    <xf numFmtId="0" fontId="0" fillId="11" borderId="0" xfId="0" applyFill="1"/>
    <xf numFmtId="0" fontId="0" fillId="8" borderId="0" xfId="0" applyFill="1"/>
    <xf numFmtId="165" fontId="23" fillId="3" borderId="1" xfId="0" applyNumberFormat="1" applyFont="1" applyFill="1" applyBorder="1" applyAlignment="1">
      <alignment wrapText="1"/>
    </xf>
    <xf numFmtId="168" fontId="18" fillId="0" borderId="0" xfId="0" applyNumberFormat="1" applyFont="1"/>
    <xf numFmtId="168" fontId="17" fillId="0" borderId="1" xfId="0" applyNumberFormat="1" applyFont="1" applyBorder="1"/>
    <xf numFmtId="168" fontId="17" fillId="0" borderId="5" xfId="0" applyNumberFormat="1" applyFont="1" applyBorder="1"/>
    <xf numFmtId="0" fontId="30" fillId="2" borderId="0" xfId="0" applyFont="1" applyFill="1"/>
    <xf numFmtId="0" fontId="30" fillId="2" borderId="0" xfId="0" applyFont="1" applyFill="1" applyAlignment="1">
      <alignment wrapText="1"/>
    </xf>
    <xf numFmtId="0" fontId="27" fillId="0" borderId="0" xfId="0" applyFont="1" applyAlignment="1">
      <alignment vertical="top" wrapText="1"/>
    </xf>
    <xf numFmtId="0" fontId="22" fillId="0" borderId="0" xfId="0" applyFont="1"/>
    <xf numFmtId="0" fontId="30" fillId="13" borderId="0" xfId="0" applyFont="1" applyFill="1"/>
    <xf numFmtId="0" fontId="0" fillId="13" borderId="0" xfId="0" applyFill="1"/>
    <xf numFmtId="0" fontId="34" fillId="12" borderId="23" xfId="0" applyFont="1" applyFill="1" applyBorder="1"/>
    <xf numFmtId="0" fontId="39" fillId="13" borderId="21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42" fillId="0" borderId="0" xfId="0" applyFont="1" applyAlignment="1">
      <alignment wrapText="1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1" fontId="20" fillId="0" borderId="1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14" borderId="0" xfId="0" applyFont="1" applyFill="1" applyProtection="1">
      <protection locked="0"/>
    </xf>
    <xf numFmtId="0" fontId="11" fillId="14" borderId="0" xfId="0" applyFont="1" applyFill="1" applyAlignment="1" applyProtection="1">
      <alignment horizontal="left" vertical="top"/>
      <protection locked="0"/>
    </xf>
    <xf numFmtId="0" fontId="23" fillId="14" borderId="1" xfId="0" applyFont="1" applyFill="1" applyBorder="1" applyAlignment="1" applyProtection="1">
      <alignment horizontal="left" wrapText="1"/>
      <protection locked="0"/>
    </xf>
    <xf numFmtId="167" fontId="23" fillId="14" borderId="1" xfId="0" applyNumberFormat="1" applyFont="1" applyFill="1" applyBorder="1" applyAlignment="1" applyProtection="1">
      <alignment horizontal="left" wrapText="1"/>
      <protection locked="0"/>
    </xf>
    <xf numFmtId="165" fontId="23" fillId="14" borderId="1" xfId="0" applyNumberFormat="1" applyFont="1" applyFill="1" applyBorder="1" applyAlignment="1" applyProtection="1">
      <alignment wrapText="1"/>
      <protection locked="0"/>
    </xf>
    <xf numFmtId="0" fontId="23" fillId="14" borderId="24" xfId="0" applyFont="1" applyFill="1" applyBorder="1" applyAlignment="1" applyProtection="1">
      <alignment horizontal="left" wrapText="1"/>
      <protection locked="0"/>
    </xf>
    <xf numFmtId="168" fontId="18" fillId="14" borderId="1" xfId="0" applyNumberFormat="1" applyFont="1" applyFill="1" applyBorder="1" applyProtection="1">
      <protection locked="0"/>
    </xf>
    <xf numFmtId="168" fontId="18" fillId="14" borderId="1" xfId="0" applyNumberFormat="1" applyFont="1" applyFill="1" applyBorder="1" applyAlignment="1" applyProtection="1">
      <alignment wrapText="1"/>
      <protection locked="0"/>
    </xf>
    <xf numFmtId="168" fontId="18" fillId="14" borderId="1" xfId="0" applyNumberFormat="1" applyFont="1" applyFill="1" applyBorder="1" applyAlignment="1" applyProtection="1">
      <alignment horizontal="right" wrapText="1"/>
      <protection locked="0"/>
    </xf>
    <xf numFmtId="0" fontId="0" fillId="11" borderId="0" xfId="0" quotePrefix="1" applyFill="1"/>
    <xf numFmtId="167" fontId="17" fillId="0" borderId="0" xfId="0" applyNumberFormat="1" applyFont="1"/>
    <xf numFmtId="0" fontId="17" fillId="0" borderId="3" xfId="0" applyFont="1" applyBorder="1"/>
    <xf numFmtId="0" fontId="17" fillId="3" borderId="0" xfId="0" applyFont="1" applyFill="1" applyAlignment="1">
      <alignment horizontal="left"/>
    </xf>
    <xf numFmtId="0" fontId="9" fillId="0" borderId="0" xfId="0" applyFont="1" applyAlignment="1">
      <alignment vertical="top" wrapText="1"/>
    </xf>
    <xf numFmtId="164" fontId="23" fillId="3" borderId="0" xfId="0" applyNumberFormat="1" applyFont="1" applyFill="1" applyAlignment="1">
      <alignment vertical="top"/>
    </xf>
    <xf numFmtId="167" fontId="23" fillId="0" borderId="0" xfId="0" applyNumberFormat="1" applyFont="1" applyAlignment="1">
      <alignment vertical="top"/>
    </xf>
    <xf numFmtId="164" fontId="18" fillId="0" borderId="0" xfId="0" applyNumberFormat="1" applyFont="1"/>
    <xf numFmtId="168" fontId="17" fillId="14" borderId="1" xfId="0" applyNumberFormat="1" applyFont="1" applyFill="1" applyBorder="1" applyProtection="1">
      <protection locked="0"/>
    </xf>
    <xf numFmtId="0" fontId="11" fillId="3" borderId="0" xfId="0" applyFont="1" applyFill="1" applyAlignment="1">
      <alignment horizontal="left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7" fillId="13" borderId="0" xfId="0" applyFont="1" applyFill="1"/>
    <xf numFmtId="0" fontId="47" fillId="0" borderId="0" xfId="0" applyFont="1"/>
    <xf numFmtId="0" fontId="6" fillId="0" borderId="0" xfId="0" applyFont="1" applyAlignment="1">
      <alignment vertical="top"/>
    </xf>
    <xf numFmtId="0" fontId="48" fillId="0" borderId="0" xfId="0" applyFont="1" applyAlignment="1">
      <alignment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/>
    </xf>
    <xf numFmtId="0" fontId="49" fillId="0" borderId="0" xfId="0" applyFont="1" applyAlignment="1">
      <alignment vertical="top"/>
    </xf>
    <xf numFmtId="14" fontId="42" fillId="0" borderId="0" xfId="0" applyNumberFormat="1" applyFont="1" applyAlignment="1">
      <alignment wrapText="1"/>
    </xf>
    <xf numFmtId="165" fontId="17" fillId="0" borderId="3" xfId="0" applyNumberFormat="1" applyFont="1" applyBorder="1"/>
    <xf numFmtId="165" fontId="17" fillId="0" borderId="0" xfId="0" applyNumberFormat="1" applyFont="1"/>
    <xf numFmtId="165" fontId="17" fillId="0" borderId="17" xfId="0" applyNumberFormat="1" applyFont="1" applyBorder="1"/>
    <xf numFmtId="0" fontId="17" fillId="3" borderId="26" xfId="0" applyFont="1" applyFill="1" applyBorder="1"/>
    <xf numFmtId="0" fontId="18" fillId="3" borderId="26" xfId="0" applyFont="1" applyFill="1" applyBorder="1"/>
    <xf numFmtId="164" fontId="24" fillId="3" borderId="26" xfId="0" applyNumberFormat="1" applyFont="1" applyFill="1" applyBorder="1"/>
    <xf numFmtId="0" fontId="20" fillId="0" borderId="0" xfId="0" applyFont="1" applyAlignment="1">
      <alignment wrapText="1"/>
    </xf>
    <xf numFmtId="0" fontId="6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49" fontId="18" fillId="0" borderId="0" xfId="0" applyNumberFormat="1" applyFont="1" applyAlignment="1">
      <alignment vertical="top" wrapText="1"/>
    </xf>
    <xf numFmtId="165" fontId="23" fillId="0" borderId="4" xfId="0" applyNumberFormat="1" applyFont="1" applyBorder="1"/>
    <xf numFmtId="0" fontId="44" fillId="0" borderId="0" xfId="0" applyFont="1"/>
    <xf numFmtId="0" fontId="42" fillId="16" borderId="0" xfId="0" applyFont="1" applyFill="1" applyAlignment="1">
      <alignment wrapText="1"/>
    </xf>
    <xf numFmtId="0" fontId="18" fillId="0" borderId="0" xfId="0" applyFont="1" applyAlignment="1">
      <alignment horizontal="right"/>
    </xf>
    <xf numFmtId="167" fontId="18" fillId="0" borderId="0" xfId="0" applyNumberFormat="1" applyFont="1"/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3" borderId="22" xfId="0" applyFont="1" applyFill="1" applyBorder="1" applyAlignment="1">
      <alignment horizontal="left" wrapText="1"/>
    </xf>
    <xf numFmtId="165" fontId="18" fillId="0" borderId="0" xfId="0" applyNumberFormat="1" applyFont="1"/>
    <xf numFmtId="0" fontId="23" fillId="3" borderId="26" xfId="0" applyFont="1" applyFill="1" applyBorder="1"/>
    <xf numFmtId="169" fontId="23" fillId="14" borderId="3" xfId="6" applyNumberFormat="1" applyFont="1" applyFill="1" applyBorder="1" applyAlignment="1" applyProtection="1">
      <protection locked="0"/>
    </xf>
    <xf numFmtId="169" fontId="23" fillId="14" borderId="25" xfId="6" applyNumberFormat="1" applyFont="1" applyFill="1" applyBorder="1" applyAlignment="1" applyProtection="1">
      <protection locked="0"/>
    </xf>
    <xf numFmtId="169" fontId="17" fillId="14" borderId="1" xfId="6" applyNumberFormat="1" applyFont="1" applyFill="1" applyBorder="1" applyProtection="1">
      <protection locked="0"/>
    </xf>
    <xf numFmtId="0" fontId="20" fillId="11" borderId="36" xfId="0" applyFont="1" applyFill="1" applyBorder="1"/>
    <xf numFmtId="0" fontId="17" fillId="11" borderId="36" xfId="0" applyFont="1" applyFill="1" applyBorder="1"/>
    <xf numFmtId="0" fontId="45" fillId="15" borderId="0" xfId="0" applyFont="1" applyFill="1" applyAlignment="1">
      <alignment wrapText="1"/>
    </xf>
    <xf numFmtId="0" fontId="45" fillId="16" borderId="0" xfId="0" applyFont="1" applyFill="1" applyAlignment="1">
      <alignment wrapText="1"/>
    </xf>
    <xf numFmtId="0" fontId="53" fillId="0" borderId="0" xfId="0" applyFont="1"/>
    <xf numFmtId="0" fontId="14" fillId="0" borderId="0" xfId="0" applyFont="1"/>
    <xf numFmtId="0" fontId="51" fillId="0" borderId="0" xfId="0" applyFont="1"/>
    <xf numFmtId="0" fontId="11" fillId="0" borderId="0" xfId="0" applyFont="1" applyAlignment="1">
      <alignment wrapText="1"/>
    </xf>
    <xf numFmtId="0" fontId="13" fillId="0" borderId="1" xfId="0" applyFont="1" applyBorder="1" applyAlignment="1">
      <alignment horizontal="center"/>
    </xf>
    <xf numFmtId="167" fontId="12" fillId="0" borderId="0" xfId="0" applyNumberFormat="1" applyFont="1"/>
    <xf numFmtId="0" fontId="11" fillId="0" borderId="0" xfId="0" applyFont="1" applyAlignment="1">
      <alignment horizontal="right"/>
    </xf>
    <xf numFmtId="167" fontId="11" fillId="0" borderId="0" xfId="0" applyNumberFormat="1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3" borderId="22" xfId="0" applyFont="1" applyFill="1" applyBorder="1" applyAlignment="1">
      <alignment horizontal="left" wrapText="1"/>
    </xf>
    <xf numFmtId="165" fontId="11" fillId="0" borderId="0" xfId="0" applyNumberFormat="1" applyFont="1"/>
    <xf numFmtId="0" fontId="18" fillId="11" borderId="30" xfId="0" applyFont="1" applyFill="1" applyBorder="1"/>
    <xf numFmtId="170" fontId="18" fillId="11" borderId="35" xfId="0" applyNumberFormat="1" applyFont="1" applyFill="1" applyBorder="1"/>
    <xf numFmtId="170" fontId="18" fillId="11" borderId="30" xfId="0" applyNumberFormat="1" applyFont="1" applyFill="1" applyBorder="1"/>
    <xf numFmtId="0" fontId="44" fillId="13" borderId="0" xfId="0" applyFont="1" applyFill="1"/>
    <xf numFmtId="0" fontId="54" fillId="0" borderId="0" xfId="0" applyFont="1" applyAlignment="1">
      <alignment wrapText="1"/>
    </xf>
    <xf numFmtId="0" fontId="55" fillId="0" borderId="0" xfId="2" applyFont="1" applyAlignment="1">
      <alignment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14" fontId="45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14" borderId="0" xfId="0" applyFont="1" applyFill="1"/>
    <xf numFmtId="0" fontId="58" fillId="14" borderId="0" xfId="0" applyFont="1" applyFill="1" applyAlignment="1" applyProtection="1">
      <alignment vertical="top" wrapText="1"/>
      <protection locked="0"/>
    </xf>
    <xf numFmtId="0" fontId="58" fillId="2" borderId="1" xfId="0" applyFont="1" applyFill="1" applyBorder="1" applyAlignment="1">
      <alignment horizontal="left" vertical="top" wrapText="1"/>
    </xf>
    <xf numFmtId="0" fontId="58" fillId="14" borderId="0" xfId="0" applyFont="1" applyFill="1" applyProtection="1">
      <protection locked="0"/>
    </xf>
    <xf numFmtId="0" fontId="23" fillId="14" borderId="0" xfId="0" applyFont="1" applyFill="1" applyAlignment="1" applyProtection="1">
      <alignment vertical="top" wrapText="1"/>
      <protection locked="0"/>
    </xf>
    <xf numFmtId="0" fontId="23" fillId="2" borderId="1" xfId="0" applyFont="1" applyFill="1" applyBorder="1" applyAlignment="1">
      <alignment horizontal="left" vertical="top" wrapText="1"/>
    </xf>
    <xf numFmtId="0" fontId="23" fillId="14" borderId="0" xfId="0" applyFont="1" applyFill="1" applyProtection="1">
      <protection locked="0"/>
    </xf>
    <xf numFmtId="0" fontId="59" fillId="2" borderId="1" xfId="0" applyFont="1" applyFill="1" applyBorder="1" applyAlignment="1">
      <alignment horizontal="left" wrapText="1"/>
    </xf>
    <xf numFmtId="0" fontId="59" fillId="14" borderId="1" xfId="0" applyFont="1" applyFill="1" applyBorder="1" applyAlignment="1" applyProtection="1">
      <alignment horizontal="left" wrapText="1"/>
      <protection locked="0"/>
    </xf>
    <xf numFmtId="167" fontId="59" fillId="14" borderId="1" xfId="0" applyNumberFormat="1" applyFont="1" applyFill="1" applyBorder="1" applyAlignment="1" applyProtection="1">
      <alignment horizontal="left" wrapText="1"/>
      <protection locked="0"/>
    </xf>
    <xf numFmtId="165" fontId="59" fillId="2" borderId="1" xfId="0" applyNumberFormat="1" applyFont="1" applyFill="1" applyBorder="1" applyAlignment="1">
      <alignment wrapText="1"/>
    </xf>
    <xf numFmtId="165" fontId="59" fillId="14" borderId="1" xfId="0" applyNumberFormat="1" applyFont="1" applyFill="1" applyBorder="1" applyAlignment="1" applyProtection="1">
      <alignment wrapText="1"/>
      <protection locked="0"/>
    </xf>
    <xf numFmtId="165" fontId="59" fillId="0" borderId="4" xfId="0" applyNumberFormat="1" applyFont="1" applyBorder="1"/>
    <xf numFmtId="0" fontId="23" fillId="14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/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23" fillId="14" borderId="45" xfId="0" applyFont="1" applyFill="1" applyBorder="1" applyAlignment="1" applyProtection="1">
      <alignment horizontal="center"/>
      <protection locked="0"/>
    </xf>
    <xf numFmtId="0" fontId="23" fillId="14" borderId="46" xfId="0" applyFont="1" applyFill="1" applyBorder="1" applyAlignment="1" applyProtection="1">
      <alignment horizontal="center"/>
      <protection locked="0"/>
    </xf>
    <xf numFmtId="0" fontId="63" fillId="0" borderId="0" xfId="0" applyFont="1" applyAlignment="1">
      <alignment vertical="top"/>
    </xf>
    <xf numFmtId="49" fontId="54" fillId="0" borderId="0" xfId="0" applyNumberFormat="1" applyFont="1" applyAlignment="1">
      <alignment wrapText="1"/>
    </xf>
    <xf numFmtId="0" fontId="20" fillId="0" borderId="0" xfId="0" applyFont="1" applyAlignment="1">
      <alignment horizontal="left" wrapText="1"/>
    </xf>
    <xf numFmtId="0" fontId="3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2" fillId="17" borderId="49" xfId="0" applyFont="1" applyFill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0" fontId="13" fillId="0" borderId="53" xfId="0" applyFont="1" applyBorder="1" applyAlignment="1">
      <alignment vertical="top" wrapText="1"/>
    </xf>
    <xf numFmtId="0" fontId="62" fillId="18" borderId="49" xfId="0" applyFont="1" applyFill="1" applyBorder="1" applyAlignment="1">
      <alignment vertical="top" wrapText="1"/>
    </xf>
    <xf numFmtId="0" fontId="13" fillId="3" borderId="48" xfId="0" applyFont="1" applyFill="1" applyBorder="1" applyAlignment="1">
      <alignment vertical="top" wrapText="1"/>
    </xf>
    <xf numFmtId="0" fontId="13" fillId="3" borderId="0" xfId="0" applyFont="1" applyFill="1" applyAlignment="1">
      <alignment vertical="top"/>
    </xf>
    <xf numFmtId="0" fontId="13" fillId="3" borderId="53" xfId="0" applyFont="1" applyFill="1" applyBorder="1" applyAlignment="1">
      <alignment vertical="top" wrapText="1"/>
    </xf>
    <xf numFmtId="0" fontId="62" fillId="16" borderId="49" xfId="0" applyFont="1" applyFill="1" applyBorder="1" applyAlignment="1">
      <alignment vertical="top" wrapText="1"/>
    </xf>
    <xf numFmtId="0" fontId="62" fillId="19" borderId="56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5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11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168" fontId="5" fillId="3" borderId="1" xfId="0" applyNumberFormat="1" applyFont="1" applyFill="1" applyBorder="1"/>
    <xf numFmtId="168" fontId="5" fillId="3" borderId="0" xfId="0" applyNumberFormat="1" applyFont="1" applyFill="1"/>
    <xf numFmtId="168" fontId="5" fillId="11" borderId="1" xfId="0" applyNumberFormat="1" applyFont="1" applyFill="1" applyBorder="1"/>
    <xf numFmtId="167" fontId="5" fillId="0" borderId="0" xfId="1" applyNumberFormat="1" applyFont="1" applyFill="1" applyBorder="1" applyProtection="1"/>
    <xf numFmtId="168" fontId="5" fillId="3" borderId="0" xfId="1" applyNumberFormat="1" applyFont="1" applyFill="1" applyBorder="1" applyProtection="1"/>
    <xf numFmtId="168" fontId="5" fillId="0" borderId="0" xfId="1" applyNumberFormat="1" applyFont="1" applyFill="1" applyBorder="1" applyProtection="1"/>
    <xf numFmtId="168" fontId="5" fillId="0" borderId="0" xfId="0" applyNumberFormat="1" applyFont="1"/>
    <xf numFmtId="0" fontId="5" fillId="0" borderId="2" xfId="0" applyFont="1" applyBorder="1"/>
    <xf numFmtId="168" fontId="5" fillId="3" borderId="2" xfId="0" applyNumberFormat="1" applyFont="1" applyFill="1" applyBorder="1" applyAlignment="1">
      <alignment vertical="center"/>
    </xf>
    <xf numFmtId="168" fontId="5" fillId="0" borderId="2" xfId="0" applyNumberFormat="1" applyFont="1" applyBorder="1"/>
    <xf numFmtId="168" fontId="17" fillId="0" borderId="2" xfId="0" applyNumberFormat="1" applyFont="1" applyBorder="1"/>
    <xf numFmtId="168" fontId="17" fillId="0" borderId="0" xfId="0" applyNumberFormat="1" applyFont="1"/>
    <xf numFmtId="168" fontId="5" fillId="3" borderId="0" xfId="0" applyNumberFormat="1" applyFont="1" applyFill="1" applyAlignment="1">
      <alignment vertical="center"/>
    </xf>
    <xf numFmtId="0" fontId="17" fillId="0" borderId="0" xfId="0" applyFont="1" applyAlignment="1">
      <alignment horizontal="right"/>
    </xf>
    <xf numFmtId="168" fontId="17" fillId="3" borderId="0" xfId="0" applyNumberFormat="1" applyFont="1" applyFill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20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23" fillId="3" borderId="0" xfId="0" applyFont="1" applyFill="1"/>
    <xf numFmtId="0" fontId="23" fillId="3" borderId="27" xfId="0" applyFont="1" applyFill="1" applyBorder="1"/>
    <xf numFmtId="0" fontId="23" fillId="3" borderId="28" xfId="0" applyFont="1" applyFill="1" applyBorder="1"/>
    <xf numFmtId="0" fontId="23" fillId="3" borderId="9" xfId="0" applyFont="1" applyFill="1" applyBorder="1"/>
    <xf numFmtId="169" fontId="23" fillId="3" borderId="26" xfId="6" applyNumberFormat="1" applyFont="1" applyFill="1" applyBorder="1" applyProtection="1"/>
    <xf numFmtId="169" fontId="23" fillId="3" borderId="0" xfId="6" applyNumberFormat="1" applyFont="1" applyFill="1" applyBorder="1" applyProtection="1"/>
    <xf numFmtId="169" fontId="23" fillId="3" borderId="29" xfId="6" applyNumberFormat="1" applyFont="1" applyFill="1" applyBorder="1" applyProtection="1"/>
    <xf numFmtId="169" fontId="23" fillId="3" borderId="0" xfId="6" applyNumberFormat="1" applyFont="1" applyFill="1" applyBorder="1" applyAlignment="1" applyProtection="1">
      <alignment horizontal="right"/>
    </xf>
    <xf numFmtId="0" fontId="24" fillId="3" borderId="14" xfId="0" applyFont="1" applyFill="1" applyBorder="1"/>
    <xf numFmtId="0" fontId="60" fillId="3" borderId="41" xfId="0" applyFont="1" applyFill="1" applyBorder="1" applyAlignment="1">
      <alignment horizontal="left"/>
    </xf>
    <xf numFmtId="0" fontId="60" fillId="3" borderId="2" xfId="0" applyFont="1" applyFill="1" applyBorder="1" applyAlignment="1">
      <alignment horizontal="left"/>
    </xf>
    <xf numFmtId="0" fontId="61" fillId="3" borderId="18" xfId="0" applyFont="1" applyFill="1" applyBorder="1"/>
    <xf numFmtId="0" fontId="61" fillId="3" borderId="1" xfId="0" applyFont="1" applyFill="1" applyBorder="1" applyAlignment="1">
      <alignment horizontal="center"/>
    </xf>
    <xf numFmtId="0" fontId="61" fillId="3" borderId="3" xfId="0" applyFont="1" applyFill="1" applyBorder="1" applyAlignment="1">
      <alignment horizontal="center"/>
    </xf>
    <xf numFmtId="0" fontId="61" fillId="3" borderId="3" xfId="0" applyFont="1" applyFill="1" applyBorder="1" applyAlignment="1">
      <alignment horizontal="left"/>
    </xf>
    <xf numFmtId="0" fontId="61" fillId="3" borderId="18" xfId="0" applyFont="1" applyFill="1" applyBorder="1" applyAlignment="1">
      <alignment horizontal="left"/>
    </xf>
    <xf numFmtId="0" fontId="61" fillId="3" borderId="42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/>
    </xf>
    <xf numFmtId="49" fontId="23" fillId="2" borderId="1" xfId="0" applyNumberFormat="1" applyFont="1" applyFill="1" applyBorder="1" applyAlignment="1" applyProtection="1">
      <alignment horizontal="left" vertical="top" wrapText="1"/>
      <protection locked="0"/>
    </xf>
    <xf numFmtId="49" fontId="6" fillId="3" borderId="0" xfId="0" applyNumberFormat="1" applyFont="1" applyFill="1" applyAlignment="1" applyProtection="1">
      <alignment vertical="top" wrapText="1"/>
      <protection locked="0"/>
    </xf>
    <xf numFmtId="0" fontId="18" fillId="0" borderId="0" xfId="0" applyFont="1" applyProtection="1">
      <protection locked="0"/>
    </xf>
    <xf numFmtId="0" fontId="58" fillId="2" borderId="1" xfId="0" applyFont="1" applyFill="1" applyBorder="1" applyAlignment="1">
      <alignment horizontal="left"/>
    </xf>
    <xf numFmtId="0" fontId="58" fillId="2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7" fillId="0" borderId="0" xfId="0" applyFont="1" applyAlignment="1">
      <alignment horizontal="left" wrapText="1"/>
    </xf>
    <xf numFmtId="0" fontId="23" fillId="14" borderId="0" xfId="0" applyFont="1" applyFill="1" applyAlignment="1" applyProtection="1">
      <alignment wrapText="1"/>
      <protection locked="0"/>
    </xf>
    <xf numFmtId="0" fontId="23" fillId="3" borderId="0" xfId="0" applyFont="1" applyFill="1" applyProtection="1">
      <protection locked="0"/>
    </xf>
    <xf numFmtId="0" fontId="14" fillId="0" borderId="0" xfId="0" applyFont="1" applyAlignment="1">
      <alignment wrapText="1"/>
    </xf>
    <xf numFmtId="0" fontId="37" fillId="16" borderId="0" xfId="2" applyFont="1" applyFill="1" applyAlignment="1">
      <alignment wrapText="1"/>
    </xf>
    <xf numFmtId="0" fontId="36" fillId="16" borderId="0" xfId="0" applyFont="1" applyFill="1" applyAlignment="1">
      <alignment wrapText="1"/>
    </xf>
    <xf numFmtId="169" fontId="23" fillId="3" borderId="10" xfId="6" applyNumberFormat="1" applyFont="1" applyFill="1" applyBorder="1" applyProtection="1"/>
    <xf numFmtId="0" fontId="1" fillId="3" borderId="0" xfId="0" applyFont="1" applyFill="1"/>
    <xf numFmtId="0" fontId="17" fillId="3" borderId="0" xfId="0" applyFont="1" applyFill="1"/>
    <xf numFmtId="0" fontId="13" fillId="3" borderId="62" xfId="0" applyFont="1" applyFill="1" applyBorder="1" applyAlignment="1">
      <alignment horizontal="right" vertical="top" wrapText="1"/>
    </xf>
    <xf numFmtId="0" fontId="13" fillId="3" borderId="64" xfId="0" applyFont="1" applyFill="1" applyBorder="1" applyAlignment="1">
      <alignment horizontal="right" vertical="top" wrapText="1"/>
    </xf>
    <xf numFmtId="0" fontId="27" fillId="0" borderId="0" xfId="0" applyFont="1" applyAlignment="1">
      <alignment vertical="top" wrapText="1"/>
    </xf>
    <xf numFmtId="0" fontId="62" fillId="17" borderId="50" xfId="0" applyFont="1" applyFill="1" applyBorder="1" applyAlignment="1">
      <alignment vertical="top" wrapText="1"/>
    </xf>
    <xf numFmtId="0" fontId="62" fillId="17" borderId="51" xfId="0" applyFont="1" applyFill="1" applyBorder="1" applyAlignment="1">
      <alignment vertical="top" wrapText="1"/>
    </xf>
    <xf numFmtId="0" fontId="13" fillId="3" borderId="47" xfId="0" applyFont="1" applyFill="1" applyBorder="1" applyAlignment="1">
      <alignment vertical="top" wrapText="1"/>
    </xf>
    <xf numFmtId="0" fontId="13" fillId="3" borderId="52" xfId="0" applyFont="1" applyFill="1" applyBorder="1" applyAlignment="1">
      <alignment vertical="top" wrapText="1"/>
    </xf>
    <xf numFmtId="0" fontId="13" fillId="3" borderId="54" xfId="0" applyFont="1" applyFill="1" applyBorder="1" applyAlignment="1">
      <alignment vertical="top" wrapText="1"/>
    </xf>
    <xf numFmtId="0" fontId="62" fillId="18" borderId="50" xfId="0" applyFont="1" applyFill="1" applyBorder="1" applyAlignment="1">
      <alignment vertical="top" wrapText="1"/>
    </xf>
    <xf numFmtId="0" fontId="62" fillId="18" borderId="51" xfId="0" applyFont="1" applyFill="1" applyBorder="1" applyAlignment="1">
      <alignment vertical="top" wrapText="1"/>
    </xf>
    <xf numFmtId="0" fontId="13" fillId="3" borderId="55" xfId="0" applyFont="1" applyFill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13" fillId="0" borderId="5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54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62" fillId="0" borderId="59" xfId="0" applyFont="1" applyBorder="1" applyAlignment="1">
      <alignment vertical="top" wrapText="1"/>
    </xf>
    <xf numFmtId="0" fontId="62" fillId="0" borderId="60" xfId="0" applyFont="1" applyBorder="1" applyAlignment="1">
      <alignment vertical="top" wrapText="1"/>
    </xf>
    <xf numFmtId="0" fontId="62" fillId="0" borderId="6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62" fillId="19" borderId="57" xfId="0" applyFont="1" applyFill="1" applyBorder="1" applyAlignment="1">
      <alignment vertical="top" wrapText="1"/>
    </xf>
    <xf numFmtId="0" fontId="62" fillId="19" borderId="58" xfId="0" applyFont="1" applyFill="1" applyBorder="1" applyAlignment="1">
      <alignment vertical="top" wrapText="1"/>
    </xf>
    <xf numFmtId="0" fontId="62" fillId="16" borderId="50" xfId="0" applyFont="1" applyFill="1" applyBorder="1" applyAlignment="1">
      <alignment vertical="top" wrapText="1"/>
    </xf>
    <xf numFmtId="0" fontId="62" fillId="16" borderId="51" xfId="0" applyFont="1" applyFill="1" applyBorder="1" applyAlignment="1">
      <alignment vertical="top" wrapText="1"/>
    </xf>
    <xf numFmtId="0" fontId="13" fillId="3" borderId="66" xfId="0" applyFont="1" applyFill="1" applyBorder="1" applyAlignment="1">
      <alignment vertical="top" wrapText="1"/>
    </xf>
    <xf numFmtId="0" fontId="13" fillId="3" borderId="67" xfId="0" applyFont="1" applyFill="1" applyBorder="1" applyAlignment="1">
      <alignment vertical="top" wrapText="1"/>
    </xf>
    <xf numFmtId="0" fontId="13" fillId="3" borderId="68" xfId="0" applyFont="1" applyFill="1" applyBorder="1" applyAlignment="1">
      <alignment vertical="top" wrapText="1"/>
    </xf>
    <xf numFmtId="0" fontId="13" fillId="3" borderId="69" xfId="0" applyFont="1" applyFill="1" applyBorder="1" applyAlignment="1">
      <alignment vertical="top" wrapText="1"/>
    </xf>
    <xf numFmtId="0" fontId="13" fillId="3" borderId="70" xfId="0" applyFont="1" applyFill="1" applyBorder="1" applyAlignment="1">
      <alignment vertical="top" wrapText="1"/>
    </xf>
    <xf numFmtId="0" fontId="13" fillId="3" borderId="65" xfId="0" applyFont="1" applyFill="1" applyBorder="1" applyAlignment="1">
      <alignment vertical="top" wrapText="1"/>
    </xf>
    <xf numFmtId="0" fontId="13" fillId="3" borderId="10" xfId="0" applyFont="1" applyFill="1" applyBorder="1" applyAlignment="1">
      <alignment vertical="top" wrapText="1"/>
    </xf>
    <xf numFmtId="0" fontId="13" fillId="3" borderId="73" xfId="0" applyFont="1" applyFill="1" applyBorder="1" applyAlignment="1">
      <alignment vertical="top" wrapText="1"/>
    </xf>
    <xf numFmtId="0" fontId="13" fillId="3" borderId="74" xfId="0" applyFont="1" applyFill="1" applyBorder="1" applyAlignment="1">
      <alignment vertical="top" wrapText="1"/>
    </xf>
    <xf numFmtId="0" fontId="13" fillId="3" borderId="71" xfId="0" applyFont="1" applyFill="1" applyBorder="1" applyAlignment="1">
      <alignment vertical="top" wrapText="1"/>
    </xf>
    <xf numFmtId="0" fontId="13" fillId="3" borderId="72" xfId="0" applyFont="1" applyFill="1" applyBorder="1" applyAlignment="1">
      <alignment vertical="top" wrapText="1"/>
    </xf>
    <xf numFmtId="0" fontId="13" fillId="3" borderId="62" xfId="0" applyFont="1" applyFill="1" applyBorder="1" applyAlignment="1">
      <alignment vertical="top" wrapText="1"/>
    </xf>
    <xf numFmtId="0" fontId="13" fillId="3" borderId="63" xfId="0" applyFont="1" applyFill="1" applyBorder="1" applyAlignment="1">
      <alignment vertical="top" wrapText="1"/>
    </xf>
    <xf numFmtId="0" fontId="13" fillId="3" borderId="56" xfId="0" applyFont="1" applyFill="1" applyBorder="1" applyAlignment="1">
      <alignment vertical="top" wrapText="1"/>
    </xf>
    <xf numFmtId="0" fontId="11" fillId="1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14" borderId="0" xfId="0" applyFont="1" applyFill="1" applyAlignment="1" applyProtection="1">
      <alignment horizontal="left" vertical="top" wrapText="1"/>
      <protection locked="0"/>
    </xf>
    <xf numFmtId="0" fontId="11" fillId="14" borderId="0" xfId="0" applyFont="1" applyFill="1" applyAlignment="1" applyProtection="1">
      <alignment horizontal="left"/>
      <protection locked="0"/>
    </xf>
    <xf numFmtId="0" fontId="11" fillId="14" borderId="0" xfId="0" applyFont="1" applyFill="1" applyAlignment="1" applyProtection="1">
      <alignment horizontal="left" vertical="top"/>
      <protection locked="0"/>
    </xf>
    <xf numFmtId="49" fontId="11" fillId="14" borderId="0" xfId="0" applyNumberFormat="1" applyFont="1" applyFill="1" applyAlignment="1" applyProtection="1">
      <alignment horizontal="left" vertical="top"/>
      <protection locked="0"/>
    </xf>
    <xf numFmtId="0" fontId="18" fillId="14" borderId="0" xfId="0" applyFont="1" applyFill="1" applyAlignment="1" applyProtection="1">
      <alignment horizontal="left" vertical="top"/>
      <protection locked="0"/>
    </xf>
    <xf numFmtId="0" fontId="4" fillId="14" borderId="0" xfId="0" applyFont="1" applyFill="1" applyAlignment="1" applyProtection="1">
      <alignment horizontal="left" vertical="top"/>
      <protection locked="0"/>
    </xf>
    <xf numFmtId="0" fontId="20" fillId="0" borderId="0" xfId="0" applyFont="1" applyAlignment="1">
      <alignment horizontal="left" wrapText="1"/>
    </xf>
    <xf numFmtId="168" fontId="17" fillId="11" borderId="17" xfId="0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168" fontId="24" fillId="14" borderId="0" xfId="0" applyNumberFormat="1" applyFont="1" applyFill="1" applyAlignment="1" applyProtection="1">
      <alignment horizontal="left" vertical="center"/>
      <protection locked="0"/>
    </xf>
    <xf numFmtId="168" fontId="17" fillId="3" borderId="17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9" fillId="14" borderId="1" xfId="0" applyFont="1" applyFill="1" applyBorder="1" applyAlignment="1" applyProtection="1">
      <alignment horizontal="left"/>
      <protection locked="0"/>
    </xf>
    <xf numFmtId="0" fontId="17" fillId="0" borderId="3" xfId="0" applyFont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14" borderId="0" xfId="0" applyFont="1" applyFill="1" applyAlignment="1" applyProtection="1">
      <alignment horizontal="left"/>
      <protection locked="0"/>
    </xf>
    <xf numFmtId="0" fontId="23" fillId="3" borderId="0" xfId="0" applyFont="1" applyFill="1" applyAlignment="1">
      <alignment horizontal="center"/>
    </xf>
    <xf numFmtId="171" fontId="23" fillId="3" borderId="3" xfId="6" applyNumberFormat="1" applyFont="1" applyFill="1" applyBorder="1" applyAlignment="1" applyProtection="1">
      <alignment horizontal="center"/>
    </xf>
    <xf numFmtId="171" fontId="23" fillId="3" borderId="2" xfId="6" applyNumberFormat="1" applyFont="1" applyFill="1" applyBorder="1" applyAlignment="1" applyProtection="1">
      <alignment horizontal="center"/>
    </xf>
    <xf numFmtId="171" fontId="23" fillId="3" borderId="18" xfId="6" applyNumberFormat="1" applyFont="1" applyFill="1" applyBorder="1" applyAlignment="1" applyProtection="1">
      <alignment horizontal="center"/>
    </xf>
    <xf numFmtId="171" fontId="23" fillId="3" borderId="32" xfId="6" applyNumberFormat="1" applyFont="1" applyFill="1" applyBorder="1" applyAlignment="1" applyProtection="1">
      <alignment horizontal="center"/>
    </xf>
    <xf numFmtId="9" fontId="23" fillId="3" borderId="0" xfId="5" applyFont="1" applyFill="1" applyBorder="1" applyAlignment="1" applyProtection="1">
      <alignment horizontal="right"/>
    </xf>
    <xf numFmtId="171" fontId="23" fillId="3" borderId="15" xfId="6" applyNumberFormat="1" applyFont="1" applyFill="1" applyBorder="1" applyAlignment="1" applyProtection="1">
      <alignment horizontal="center"/>
    </xf>
    <xf numFmtId="171" fontId="23" fillId="3" borderId="30" xfId="6" applyNumberFormat="1" applyFont="1" applyFill="1" applyBorder="1" applyAlignment="1" applyProtection="1">
      <alignment horizontal="center"/>
    </xf>
    <xf numFmtId="171" fontId="23" fillId="3" borderId="31" xfId="6" applyNumberFormat="1" applyFont="1" applyFill="1" applyBorder="1" applyAlignment="1" applyProtection="1">
      <alignment horizontal="center"/>
    </xf>
    <xf numFmtId="0" fontId="58" fillId="3" borderId="44" xfId="0" applyFont="1" applyFill="1" applyBorder="1" applyAlignment="1">
      <alignment horizontal="right"/>
    </xf>
    <xf numFmtId="0" fontId="58" fillId="3" borderId="45" xfId="0" applyFont="1" applyFill="1" applyBorder="1" applyAlignment="1">
      <alignment horizontal="right"/>
    </xf>
    <xf numFmtId="0" fontId="38" fillId="3" borderId="37" xfId="0" applyFont="1" applyFill="1" applyBorder="1" applyAlignment="1">
      <alignment horizontal="left"/>
    </xf>
    <xf numFmtId="0" fontId="38" fillId="3" borderId="38" xfId="0" applyFont="1" applyFill="1" applyBorder="1" applyAlignment="1">
      <alignment horizontal="left"/>
    </xf>
    <xf numFmtId="0" fontId="38" fillId="3" borderId="39" xfId="0" applyFont="1" applyFill="1" applyBorder="1" applyAlignment="1">
      <alignment horizontal="left"/>
    </xf>
    <xf numFmtId="0" fontId="23" fillId="14" borderId="39" xfId="0" applyFont="1" applyFill="1" applyBorder="1" applyAlignment="1" applyProtection="1">
      <alignment horizontal="left"/>
      <protection locked="0"/>
    </xf>
    <xf numFmtId="0" fontId="23" fillId="14" borderId="38" xfId="0" applyFont="1" applyFill="1" applyBorder="1" applyAlignment="1" applyProtection="1">
      <alignment horizontal="left"/>
      <protection locked="0"/>
    </xf>
    <xf numFmtId="0" fontId="23" fillId="14" borderId="40" xfId="0" applyFont="1" applyFill="1" applyBorder="1" applyAlignment="1" applyProtection="1">
      <alignment horizontal="left"/>
      <protection locked="0"/>
    </xf>
    <xf numFmtId="0" fontId="58" fillId="3" borderId="43" xfId="0" applyFont="1" applyFill="1" applyBorder="1" applyAlignment="1">
      <alignment horizontal="right"/>
    </xf>
    <xf numFmtId="0" fontId="17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3" fillId="14" borderId="0" xfId="0" applyFont="1" applyFill="1" applyAlignment="1" applyProtection="1">
      <alignment horizontal="left"/>
      <protection locked="0"/>
    </xf>
    <xf numFmtId="1" fontId="5" fillId="2" borderId="0" xfId="0" applyNumberFormat="1" applyFont="1" applyFill="1" applyAlignment="1">
      <alignment horizontal="left"/>
    </xf>
    <xf numFmtId="171" fontId="23" fillId="3" borderId="35" xfId="6" applyNumberFormat="1" applyFont="1" applyFill="1" applyBorder="1" applyAlignment="1" applyProtection="1">
      <alignment horizontal="center"/>
    </xf>
    <xf numFmtId="0" fontId="23" fillId="3" borderId="33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75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8" fillId="14" borderId="3" xfId="0" applyFont="1" applyFill="1" applyBorder="1" applyAlignment="1" applyProtection="1">
      <alignment horizontal="left"/>
      <protection locked="0"/>
    </xf>
    <xf numFmtId="0" fontId="18" fillId="14" borderId="2" xfId="0" applyFont="1" applyFill="1" applyBorder="1" applyAlignment="1" applyProtection="1">
      <alignment horizontal="left"/>
      <protection locked="0"/>
    </xf>
    <xf numFmtId="0" fontId="18" fillId="14" borderId="18" xfId="0" applyFont="1" applyFill="1" applyBorder="1" applyAlignment="1" applyProtection="1">
      <alignment horizontal="left"/>
      <protection locked="0"/>
    </xf>
    <xf numFmtId="0" fontId="9" fillId="14" borderId="3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left" wrapText="1"/>
    </xf>
    <xf numFmtId="0" fontId="18" fillId="3" borderId="0" xfId="0" applyFont="1" applyFill="1" applyAlignment="1" applyProtection="1">
      <alignment horizontal="left"/>
      <protection locked="0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168" fontId="11" fillId="3" borderId="0" xfId="0" applyNumberFormat="1" applyFont="1" applyFill="1" applyAlignment="1">
      <alignment horizontal="left"/>
    </xf>
    <xf numFmtId="0" fontId="18" fillId="3" borderId="0" xfId="0" applyFont="1" applyFill="1" applyAlignment="1" applyProtection="1">
      <alignment horizontal="left" wrapText="1"/>
      <protection locked="0"/>
    </xf>
  </cellXfs>
  <cellStyles count="36">
    <cellStyle name="Komma" xfId="6" builtinId="3"/>
    <cellStyle name="Komma 2" xfId="8" xr:uid="{00000000-0005-0000-0000-000001000000}"/>
    <cellStyle name="Komma 2 2" xfId="16" xr:uid="{00000000-0005-0000-0000-000002000000}"/>
    <cellStyle name="Komma 2 2 2" xfId="32" xr:uid="{00000000-0005-0000-0000-000003000000}"/>
    <cellStyle name="Komma 2 3" xfId="25" xr:uid="{00000000-0005-0000-0000-000004000000}"/>
    <cellStyle name="Komma 3" xfId="11" xr:uid="{00000000-0005-0000-0000-000005000000}"/>
    <cellStyle name="Komma 3 2" xfId="19" xr:uid="{00000000-0005-0000-0000-000006000000}"/>
    <cellStyle name="Komma 3 2 2" xfId="34" xr:uid="{00000000-0005-0000-0000-000007000000}"/>
    <cellStyle name="Komma 3 3" xfId="27" xr:uid="{00000000-0005-0000-0000-000008000000}"/>
    <cellStyle name="Komma 4" xfId="13" xr:uid="{00000000-0005-0000-0000-000009000000}"/>
    <cellStyle name="Komma 4 2" xfId="20" xr:uid="{00000000-0005-0000-0000-00000A000000}"/>
    <cellStyle name="Komma 4 2 2" xfId="35" xr:uid="{00000000-0005-0000-0000-00000B000000}"/>
    <cellStyle name="Komma 4 3" xfId="29" xr:uid="{00000000-0005-0000-0000-00000C000000}"/>
    <cellStyle name="Komma 5" xfId="15" xr:uid="{00000000-0005-0000-0000-00000D000000}"/>
    <cellStyle name="Komma 5 2" xfId="31" xr:uid="{00000000-0005-0000-0000-00000E000000}"/>
    <cellStyle name="Komma 6" xfId="23" xr:uid="{00000000-0005-0000-0000-00000F000000}"/>
    <cellStyle name="Link 2" xfId="9" xr:uid="{00000000-0005-0000-0000-000010000000}"/>
    <cellStyle name="Normal 2" xfId="2" xr:uid="{00000000-0005-0000-0000-000011000000}"/>
    <cellStyle name="Prozent" xfId="5" builtinId="5"/>
    <cellStyle name="Prozent 2" xfId="21" xr:uid="{00000000-0005-0000-0000-000013000000}"/>
    <cellStyle name="Standard" xfId="0" builtinId="0"/>
    <cellStyle name="Standard 2" xfId="3" xr:uid="{00000000-0005-0000-0000-000015000000}"/>
    <cellStyle name="Standard 2 2" xfId="22" xr:uid="{00000000-0005-0000-0000-000016000000}"/>
    <cellStyle name="Standard 2 3" xfId="18" xr:uid="{00000000-0005-0000-0000-000017000000}"/>
    <cellStyle name="Standard 2 3 2" xfId="33" xr:uid="{00000000-0005-0000-0000-000018000000}"/>
    <cellStyle name="Standard 3" xfId="7" xr:uid="{00000000-0005-0000-0000-000019000000}"/>
    <cellStyle name="Standard 3 2" xfId="17" xr:uid="{00000000-0005-0000-0000-00001A000000}"/>
    <cellStyle name="Standard 3 3" xfId="24" xr:uid="{00000000-0005-0000-0000-00001B000000}"/>
    <cellStyle name="Standard 4" xfId="10" xr:uid="{00000000-0005-0000-0000-00001C000000}"/>
    <cellStyle name="Standard 4 2" xfId="26" xr:uid="{00000000-0005-0000-0000-00001D000000}"/>
    <cellStyle name="Standard 5" xfId="12" xr:uid="{00000000-0005-0000-0000-00001E000000}"/>
    <cellStyle name="Standard 5 2" xfId="28" xr:uid="{00000000-0005-0000-0000-00001F000000}"/>
    <cellStyle name="Standard 6" xfId="14" xr:uid="{00000000-0005-0000-0000-000020000000}"/>
    <cellStyle name="Standard 6 2" xfId="30" xr:uid="{00000000-0005-0000-0000-000021000000}"/>
    <cellStyle name="Standard_Tabelle1" xfId="4" xr:uid="{00000000-0005-0000-0000-000022000000}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4E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noThreeD="1" sel="0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fmlaLink="Listen!$A$4" fmlaRange="Listen!$A$2:$A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209550</xdr:colOff>
      <xdr:row>4</xdr:row>
      <xdr:rowOff>76200</xdr:rowOff>
    </xdr:to>
    <xdr:pic>
      <xdr:nvPicPr>
        <xdr:cNvPr id="1192" name="Grafik 1" descr="Logo_sw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8196" name="Drop Dow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66675</xdr:rowOff>
        </xdr:from>
        <xdr:to>
          <xdr:col>9</xdr:col>
          <xdr:colOff>85725</xdr:colOff>
          <xdr:row>3</xdr:row>
          <xdr:rowOff>85725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7</xdr:col>
      <xdr:colOff>38100</xdr:colOff>
      <xdr:row>25</xdr:row>
      <xdr:rowOff>39966</xdr:rowOff>
    </xdr:to>
    <xdr:sp macro="" textlink="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0" y="4536702"/>
          <a:ext cx="4305300" cy="757516"/>
        </a:xfrm>
        <a:prstGeom prst="rect">
          <a:avLst/>
        </a:prstGeom>
        <a:solidFill>
          <a:srgbClr val="F4E296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0</xdr:row>
      <xdr:rowOff>95250</xdr:rowOff>
    </xdr:from>
    <xdr:to>
      <xdr:col>1</xdr:col>
      <xdr:colOff>2009775</xdr:colOff>
      <xdr:row>2</xdr:row>
      <xdr:rowOff>142875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5250"/>
          <a:ext cx="193357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95251</xdr:rowOff>
    </xdr:from>
    <xdr:to>
      <xdr:col>9</xdr:col>
      <xdr:colOff>61632</xdr:colOff>
      <xdr:row>55</xdr:row>
      <xdr:rowOff>79376</xdr:rowOff>
    </xdr:to>
    <xdr:sp macro="" textlink="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74625" y="4587876"/>
          <a:ext cx="5729007" cy="5048250"/>
        </a:xfrm>
        <a:prstGeom prst="rect">
          <a:avLst/>
        </a:prstGeom>
        <a:solidFill>
          <a:srgbClr val="F4E296">
            <a:alpha val="50000"/>
          </a:srgb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000">
            <a:effectLst/>
            <a:latin typeface="+mn-lt"/>
            <a:cs typeface="Calibri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act%20construct/Bundesamt%20f&#252;r%20Landwirtschaft/Formular%20_Projekt_Controlling/Formular_Projekt_Controlling%20final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instiegs-und Hilfeseite"/>
      <sheetName val="2. Stamm-u. Marktdaten+Bekannth"/>
      <sheetName val="3. Rekapitulation Gesamtprojekt"/>
      <sheetName val="4. Massnahmen Anmelden"/>
      <sheetName val="5. Massnahmen Zusatz"/>
      <sheetName val="Anhang A"/>
      <sheetName val="Anhang B"/>
      <sheetName val="Listen"/>
      <sheetName val="Import"/>
      <sheetName val="Übersetzun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str">
            <v>Liste Gültige TP</v>
          </cell>
        </row>
        <row r="2">
          <cell r="N2" t="str">
            <v>TP1</v>
          </cell>
        </row>
        <row r="3">
          <cell r="N3" t="str">
            <v>TP2</v>
          </cell>
        </row>
        <row r="4">
          <cell r="N4" t="str">
            <v>TP3</v>
          </cell>
        </row>
        <row r="5">
          <cell r="N5" t="str">
            <v>TP4</v>
          </cell>
        </row>
        <row r="6">
          <cell r="N6" t="str">
            <v>TP5</v>
          </cell>
        </row>
        <row r="7">
          <cell r="N7" t="str">
            <v>TP6</v>
          </cell>
        </row>
        <row r="8">
          <cell r="N8" t="str">
            <v>TP7</v>
          </cell>
        </row>
        <row r="9">
          <cell r="N9" t="str">
            <v>TP8</v>
          </cell>
        </row>
        <row r="10">
          <cell r="N10" t="str">
            <v>TP9</v>
          </cell>
        </row>
        <row r="11">
          <cell r="N11" t="str">
            <v>TP10</v>
          </cell>
        </row>
        <row r="12">
          <cell r="N12" t="str">
            <v>TP11</v>
          </cell>
        </row>
        <row r="13">
          <cell r="N13" t="str">
            <v>TP12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</sheetData>
      <sheetData sheetId="9">
        <row r="29">
          <cell r="C29" t="str">
            <v>Ja, siehe Beilage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84"/>
  <sheetViews>
    <sheetView showGridLines="0" tabSelected="1" zoomScaleNormal="100" zoomScalePageLayoutView="85" workbookViewId="0">
      <selection activeCell="B37" sqref="B37:I37"/>
    </sheetView>
  </sheetViews>
  <sheetFormatPr baseColWidth="10" defaultColWidth="0" defaultRowHeight="15" zeroHeight="1" x14ac:dyDescent="0.25"/>
  <cols>
    <col min="1" max="1" width="2.5703125" style="26" customWidth="1"/>
    <col min="2" max="2" width="5.85546875" style="26" customWidth="1"/>
    <col min="3" max="4" width="11.42578125" style="26" customWidth="1"/>
    <col min="5" max="5" width="26" style="26" customWidth="1"/>
    <col min="6" max="6" width="19.140625" style="26" customWidth="1"/>
    <col min="7" max="7" width="14.85546875" style="26" customWidth="1"/>
    <col min="8" max="8" width="10.5703125" style="26" customWidth="1"/>
    <col min="9" max="9" width="13.42578125" style="26" customWidth="1"/>
    <col min="10" max="10" width="2" style="26" customWidth="1"/>
    <col min="11" max="11" width="5.5703125" style="26" hidden="1" customWidth="1"/>
    <col min="12" max="16383" width="11.42578125" style="26" hidden="1"/>
    <col min="16384" max="16384" width="2.140625" style="26" hidden="1" customWidth="1"/>
  </cols>
  <sheetData>
    <row r="1" spans="2:10" ht="7.5" customHeight="1" x14ac:dyDescent="0.25"/>
    <row r="2" spans="2:10" ht="15" customHeight="1" x14ac:dyDescent="0.25">
      <c r="B2" s="26" t="s">
        <v>112</v>
      </c>
      <c r="F2" s="269" t="str">
        <f ca="1">OFFSET(Übersetzungen!B3,,Listen!$A$4,,)</f>
        <v>Département fédéral de l'économie,
de la formation et de la recherche DEFR</v>
      </c>
      <c r="G2" s="269"/>
      <c r="H2" s="269"/>
      <c r="I2" s="184" t="str">
        <f ca="1">OFFSET(Übersetzungen!B2,,Listen!$A$4,,)</f>
        <v xml:space="preserve">Langue: </v>
      </c>
      <c r="J2" s="59"/>
    </row>
    <row r="3" spans="2:10" x14ac:dyDescent="0.25">
      <c r="F3" s="269"/>
      <c r="G3" s="269"/>
      <c r="H3" s="269"/>
      <c r="I3" s="59"/>
      <c r="J3" s="59"/>
    </row>
    <row r="4" spans="2:10" x14ac:dyDescent="0.25">
      <c r="F4" s="185" t="str">
        <f ca="1">OFFSET(Übersetzungen!B4,,Listen!$A$4,,)</f>
        <v>Office fédéral de l'agriculture OFAG</v>
      </c>
    </row>
    <row r="5" spans="2:10" x14ac:dyDescent="0.25">
      <c r="F5" s="25" t="str">
        <f ca="1">OFFSET(Übersetzungen!B5,,Listen!$A$4,,)</f>
        <v>Secteur Promotion de la qualité et des ventes</v>
      </c>
    </row>
    <row r="6" spans="2:10" ht="20.25" x14ac:dyDescent="0.25">
      <c r="B6" s="186" t="str">
        <f ca="1">OFFSET(Übersetzungen!B6,,Listen!$A$4,,)</f>
        <v>Instructions et aide pour la demande d'aide financière</v>
      </c>
    </row>
    <row r="7" spans="2:10" s="181" customFormat="1" x14ac:dyDescent="0.25">
      <c r="B7" s="187"/>
      <c r="C7" s="187"/>
      <c r="D7" s="187"/>
      <c r="E7" s="187"/>
      <c r="F7" s="187"/>
      <c r="G7" s="187"/>
      <c r="H7" s="187"/>
      <c r="I7" s="187"/>
      <c r="J7" s="187"/>
    </row>
    <row r="8" spans="2:10" s="181" customFormat="1" ht="74.25" customHeight="1" x14ac:dyDescent="0.25">
      <c r="B8" s="280" t="str">
        <f ca="1">OFFSET(Übersetzungen!B7,,Listen!$A$4,,)</f>
        <v>Les chapitres 1 + 3 se réfèrent à l'ensemble du projet, les chapitres 2 + 4 aux sous-projets. Les chapitres 2 + 4 doivent être remplis pour chaque sous-projet. 
Pour la demande d'aide financière les chapitres 1 + 2 doivent être remplis. Et pour la preuve des résultats ce sont les chapitres 3 + 4.</v>
      </c>
      <c r="C8" s="280"/>
      <c r="D8" s="280"/>
      <c r="E8" s="280"/>
      <c r="F8" s="280"/>
      <c r="G8" s="280"/>
      <c r="H8" s="280"/>
      <c r="I8" s="280"/>
      <c r="J8" s="18"/>
    </row>
    <row r="9" spans="2:10" s="181" customFormat="1" ht="15" customHeight="1" thickBot="1" x14ac:dyDescent="0.3">
      <c r="B9" s="188"/>
      <c r="C9" s="188"/>
      <c r="D9" s="188"/>
      <c r="E9" s="188"/>
      <c r="F9" s="188"/>
      <c r="G9" s="188"/>
      <c r="H9" s="188"/>
      <c r="I9" s="188"/>
      <c r="J9" s="188"/>
    </row>
    <row r="10" spans="2:10" ht="15.75" thickBot="1" x14ac:dyDescent="0.3">
      <c r="B10" s="284" t="str">
        <f ca="1">OFFSET(Übersetzungen!B8,,Listen!$A$4,,)</f>
        <v>Chapitres</v>
      </c>
      <c r="C10" s="285"/>
      <c r="D10" s="285"/>
      <c r="E10" s="285"/>
      <c r="F10" s="285" t="str">
        <f ca="1">OFFSET(Übersetzungen!B36,,Listen!$A$4,,)</f>
        <v>Tableau</v>
      </c>
      <c r="G10" s="286"/>
      <c r="H10" s="189"/>
      <c r="I10" s="189"/>
      <c r="J10" s="190"/>
    </row>
    <row r="11" spans="2:10" ht="15.95" customHeight="1" x14ac:dyDescent="0.25">
      <c r="B11" s="191">
        <v>1</v>
      </c>
      <c r="C11" s="270" t="str">
        <f ca="1">OFFSET(Übersetzungen!B9,,Listen!$A$4,,)</f>
        <v>Indications sur l'ensemble du projet</v>
      </c>
      <c r="D11" s="270"/>
      <c r="E11" s="270"/>
      <c r="F11" s="270"/>
      <c r="G11" s="271"/>
      <c r="H11" s="189"/>
      <c r="I11" s="189"/>
      <c r="J11" s="190"/>
    </row>
    <row r="12" spans="2:10" x14ac:dyDescent="0.25">
      <c r="B12" s="192">
        <v>1.1000000000000001</v>
      </c>
      <c r="C12" s="272" t="str">
        <f ca="1">OFFSET(Übersetzungen!B10,,Listen!$A$4,,)</f>
        <v>Coordonnées de l'ensemble du projet</v>
      </c>
      <c r="D12" s="272"/>
      <c r="E12" s="272"/>
      <c r="F12" s="272" t="str">
        <f ca="1">OFFSET(Übersetzungen!B37,,Listen!$A$4,,)</f>
        <v xml:space="preserve">1. Indications sur le projet </v>
      </c>
      <c r="G12" s="273"/>
      <c r="H12" s="189"/>
      <c r="I12" s="189"/>
      <c r="J12" s="190"/>
    </row>
    <row r="13" spans="2:10" ht="28.5" customHeight="1" x14ac:dyDescent="0.25">
      <c r="B13" s="192">
        <v>1.2</v>
      </c>
      <c r="C13" s="272" t="str">
        <f ca="1">OFFSET(Übersetzungen!B11,,Listen!$A$4,,)</f>
        <v>Objectifs de la communication du projet</v>
      </c>
      <c r="D13" s="272"/>
      <c r="E13" s="272"/>
      <c r="F13" s="278" t="str">
        <f ca="1">OFFSET(Übersetzungen!B38,,Listen!$A$4,,)</f>
        <v>1.2 Objectifs de la 
communication du projet</v>
      </c>
      <c r="G13" s="279"/>
      <c r="H13" s="189"/>
      <c r="I13" s="189"/>
      <c r="J13" s="190"/>
    </row>
    <row r="14" spans="2:10" ht="15.75" thickBot="1" x14ac:dyDescent="0.3">
      <c r="B14" s="193">
        <v>1.3</v>
      </c>
      <c r="C14" s="274" t="str">
        <f ca="1">OFFSET(Übersetzungen!B12,,Listen!$A$4,,)</f>
        <v>Budget / Récapitulatif du projet d'ensemble  / Fonds probres</v>
      </c>
      <c r="D14" s="274"/>
      <c r="E14" s="274"/>
      <c r="F14" s="281" t="str">
        <f ca="1">OFFSET(Übersetzungen!B39,,Listen!$A$4,,)</f>
        <v>1.3 Budget_Récapitulatif</v>
      </c>
      <c r="G14" s="282"/>
      <c r="H14" s="189"/>
      <c r="I14" s="189"/>
      <c r="J14" s="190"/>
    </row>
    <row r="15" spans="2:10" s="181" customFormat="1" x14ac:dyDescent="0.25">
      <c r="B15" s="194">
        <v>2</v>
      </c>
      <c r="C15" s="275" t="str">
        <f ca="1">OFFSET(Übersetzungen!B13,,Listen!$A$4,,)</f>
        <v>Indications sur le sous-projet</v>
      </c>
      <c r="D15" s="275"/>
      <c r="E15" s="275"/>
      <c r="F15" s="275"/>
      <c r="G15" s="276"/>
      <c r="H15" s="189"/>
      <c r="I15" s="189"/>
      <c r="J15" s="190"/>
    </row>
    <row r="16" spans="2:10" s="181" customFormat="1" ht="14.25" customHeight="1" x14ac:dyDescent="0.25">
      <c r="B16" s="195">
        <v>2.1</v>
      </c>
      <c r="C16" s="272" t="str">
        <f ca="1">OFFSET(Übersetzungen!B14,,Listen!$A$4,,)</f>
        <v>Coordonnées du sous-projet</v>
      </c>
      <c r="D16" s="272"/>
      <c r="E16" s="272"/>
      <c r="F16" s="272" t="str">
        <f ca="1">OFFSET(Übersetzungen!B40,,Listen!$A$4,,)</f>
        <v>2.1_2.2 Indications sur le SP</v>
      </c>
      <c r="G16" s="273"/>
      <c r="H16" s="189"/>
      <c r="I16" s="189"/>
      <c r="J16" s="187"/>
    </row>
    <row r="17" spans="2:10" s="181" customFormat="1" ht="14.25" customHeight="1" x14ac:dyDescent="0.25">
      <c r="B17" s="195">
        <v>2.2000000000000002</v>
      </c>
      <c r="C17" s="272" t="str">
        <f ca="1">OFFSET(Übersetzungen!B15,,Listen!$A$4,,)</f>
        <v>Déscription et objectifs du sous-projet</v>
      </c>
      <c r="D17" s="272"/>
      <c r="E17" s="272"/>
      <c r="F17" s="272"/>
      <c r="G17" s="273"/>
      <c r="H17" s="189"/>
      <c r="I17" s="189"/>
      <c r="J17" s="187"/>
    </row>
    <row r="18" spans="2:10" s="181" customFormat="1" ht="14.25" customHeight="1" x14ac:dyDescent="0.25">
      <c r="B18" s="195">
        <v>2.2999999999999998</v>
      </c>
      <c r="C18" s="272" t="str">
        <f ca="1">OFFSET(Übersetzungen!B16,,Listen!$A$4,,)</f>
        <v>Plan de mesures et budget du sous-projet</v>
      </c>
      <c r="D18" s="272"/>
      <c r="E18" s="272"/>
      <c r="F18" s="272" t="str">
        <f ca="1">OFFSET(Übersetzungen!B41,,Listen!$A$4,,)</f>
        <v>2.3_2.4 Saisie SP</v>
      </c>
      <c r="G18" s="273"/>
      <c r="H18" s="196"/>
      <c r="I18" s="196"/>
      <c r="J18" s="187"/>
    </row>
    <row r="19" spans="2:10" s="181" customFormat="1" ht="14.25" customHeight="1" thickBot="1" x14ac:dyDescent="0.3">
      <c r="B19" s="197">
        <v>2.4</v>
      </c>
      <c r="C19" s="274" t="str">
        <f ca="1">OFFSET(Übersetzungen!B17,,Listen!$A$4,,)</f>
        <v>Plan de financement du sous-projet</v>
      </c>
      <c r="D19" s="274"/>
      <c r="E19" s="274"/>
      <c r="F19" s="274"/>
      <c r="G19" s="277"/>
      <c r="H19" s="196"/>
      <c r="I19" s="196"/>
      <c r="J19" s="187"/>
    </row>
    <row r="20" spans="2:10" s="181" customFormat="1" x14ac:dyDescent="0.25">
      <c r="B20" s="198">
        <v>3</v>
      </c>
      <c r="C20" s="290" t="str">
        <f ca="1">OFFSET(Übersetzungen!B18,,Listen!$A$4,,)</f>
        <v>Preuve des résultats</v>
      </c>
      <c r="D20" s="290"/>
      <c r="E20" s="290"/>
      <c r="F20" s="290"/>
      <c r="G20" s="291"/>
      <c r="H20" s="196"/>
      <c r="I20" s="196"/>
      <c r="J20" s="187"/>
    </row>
    <row r="21" spans="2:10" s="181" customFormat="1" ht="14.25" customHeight="1" x14ac:dyDescent="0.25">
      <c r="B21" s="303">
        <v>3.1</v>
      </c>
      <c r="C21" s="272" t="str">
        <f ca="1">OFFSET(Übersetzungen!B19,,Listen!$A$4,,)</f>
        <v>Résumé de la preuve des résultats</v>
      </c>
      <c r="D21" s="272"/>
      <c r="E21" s="272"/>
      <c r="F21" s="272" t="str">
        <f ca="1">OFFSET(Übersetzungen!B42,,Listen!$A$4,,)</f>
        <v>3.1 Résumé</v>
      </c>
      <c r="G21" s="273"/>
      <c r="H21" s="196"/>
      <c r="I21" s="196"/>
      <c r="J21" s="187"/>
    </row>
    <row r="22" spans="2:10" s="181" customFormat="1" ht="14.25" customHeight="1" x14ac:dyDescent="0.25">
      <c r="B22" s="304"/>
      <c r="C22" s="272" t="str">
        <f ca="1">OFFSET(Übersetzungen!B20,,Listen!$A$4,,)</f>
        <v>Récapitulation du projet d'ensemble</v>
      </c>
      <c r="D22" s="272"/>
      <c r="E22" s="272"/>
      <c r="F22" s="272"/>
      <c r="G22" s="273"/>
      <c r="H22" s="196"/>
      <c r="I22" s="196"/>
      <c r="J22" s="187"/>
    </row>
    <row r="23" spans="2:10" s="181" customFormat="1" ht="14.25" customHeight="1" x14ac:dyDescent="0.25">
      <c r="B23" s="305"/>
      <c r="C23" s="272" t="str">
        <f ca="1">OFFSET(Übersetzungen!B21,,Listen!$A$4,,)</f>
        <v>Objetifs du contrôle des effets de la publicité</v>
      </c>
      <c r="D23" s="272"/>
      <c r="E23" s="272"/>
      <c r="F23" s="272"/>
      <c r="G23" s="273"/>
      <c r="H23" s="196"/>
      <c r="I23" s="196"/>
      <c r="J23" s="187"/>
    </row>
    <row r="24" spans="2:10" s="181" customFormat="1" ht="14.25" customHeight="1" x14ac:dyDescent="0.25">
      <c r="B24" s="303">
        <v>3.2</v>
      </c>
      <c r="C24" s="295" t="str">
        <f ca="1">OFFSET(Übersetzungen!B22,,Listen!$A$4,,)</f>
        <v>Evaluation des objectifs de la communication</v>
      </c>
      <c r="D24" s="301"/>
      <c r="E24" s="302"/>
      <c r="F24" s="295" t="str">
        <f ca="1">OFFSET(Übersetzungen!B43,,Listen!$A$4,,)</f>
        <v>3.2 Evaluation des objectifs de la communication</v>
      </c>
      <c r="G24" s="296"/>
      <c r="H24" s="196"/>
      <c r="I24" s="196"/>
      <c r="J24" s="187"/>
    </row>
    <row r="25" spans="2:10" s="181" customFormat="1" ht="14.25" customHeight="1" x14ac:dyDescent="0.25">
      <c r="B25" s="304"/>
      <c r="C25" s="292" t="str">
        <f ca="1">OFFSET(Übersetzungen!B23,,Listen!$A$4,,)</f>
        <v>Evaluation globale du projet d'ensemble</v>
      </c>
      <c r="D25" s="293"/>
      <c r="E25" s="294"/>
      <c r="F25" s="297"/>
      <c r="G25" s="298"/>
      <c r="H25" s="196"/>
      <c r="I25" s="196"/>
      <c r="J25" s="187"/>
    </row>
    <row r="26" spans="2:10" s="181" customFormat="1" ht="14.25" customHeight="1" x14ac:dyDescent="0.25">
      <c r="B26" s="305"/>
      <c r="C26" s="292" t="str">
        <f ca="1">OFFSET(Übersetzungen!B24,,Listen!$A$4,,)</f>
        <v>Mesures d'amélioration</v>
      </c>
      <c r="D26" s="293"/>
      <c r="E26" s="294"/>
      <c r="F26" s="299"/>
      <c r="G26" s="300"/>
      <c r="H26" s="196"/>
      <c r="I26" s="196"/>
      <c r="J26" s="187"/>
    </row>
    <row r="27" spans="2:10" s="181" customFormat="1" ht="27.75" customHeight="1" x14ac:dyDescent="0.25">
      <c r="B27" s="267">
        <v>3.3</v>
      </c>
      <c r="C27" s="292" t="str">
        <f ca="1">OFFSET(Übersetzungen!B25,,Listen!$A$4,,)</f>
        <v xml:space="preserve">Comment les axes thématiques prioritaires ont-ils été mises en œuvre l'année dernière </v>
      </c>
      <c r="D27" s="293"/>
      <c r="E27" s="294"/>
      <c r="F27" s="272" t="str">
        <f ca="1">OFFSET(Übersetzungen!B27,,Listen!$A$4,,)</f>
        <v>3.3 Évaluation des axes thématiques prioritaires du programme de mise en œuvre 2022-25</v>
      </c>
      <c r="G27" s="273"/>
      <c r="H27" s="196"/>
      <c r="I27" s="196"/>
      <c r="J27" s="187"/>
    </row>
    <row r="28" spans="2:10" s="181" customFormat="1" ht="14.25" customHeight="1" thickBot="1" x14ac:dyDescent="0.3">
      <c r="B28" s="268"/>
      <c r="C28" s="274" t="str">
        <f ca="1">OFFSET(Übersetzungen!B26,,Listen!$A$4,,)</f>
        <v>Potentiel d'amélioration dans les axes prioritaires</v>
      </c>
      <c r="D28" s="274"/>
      <c r="E28" s="274"/>
      <c r="F28" s="274"/>
      <c r="G28" s="277"/>
      <c r="H28" s="196"/>
      <c r="I28" s="196"/>
      <c r="J28" s="187"/>
    </row>
    <row r="29" spans="2:10" s="181" customFormat="1" x14ac:dyDescent="0.25">
      <c r="B29" s="199">
        <v>4</v>
      </c>
      <c r="C29" s="288" t="str">
        <f ca="1">OFFSET(Übersetzungen!B28,,Listen!$A$4,,)</f>
        <v>Evaluation des mesures</v>
      </c>
      <c r="D29" s="288"/>
      <c r="E29" s="288"/>
      <c r="F29" s="288"/>
      <c r="G29" s="289"/>
      <c r="H29" s="196"/>
      <c r="I29" s="196"/>
      <c r="J29" s="187"/>
    </row>
    <row r="30" spans="2:10" s="181" customFormat="1" ht="14.25" customHeight="1" x14ac:dyDescent="0.25">
      <c r="B30" s="303">
        <v>4.0999999999999996</v>
      </c>
      <c r="C30" s="272" t="str">
        <f ca="1">OFFSET(Übersetzungen!B29,,Listen!$A$4,,)</f>
        <v>Coordonnées du sous-projet</v>
      </c>
      <c r="D30" s="272"/>
      <c r="E30" s="272"/>
      <c r="F30" s="272" t="str">
        <f ca="1">OFFSET(Übersetzungen!B44,,Listen!$A$4,,)</f>
        <v>4.1  Coordonnées du sous-projet</v>
      </c>
      <c r="G30" s="273"/>
      <c r="H30" s="196"/>
      <c r="I30" s="196"/>
      <c r="J30" s="187"/>
    </row>
    <row r="31" spans="2:10" s="181" customFormat="1" ht="14.25" customHeight="1" x14ac:dyDescent="0.25">
      <c r="B31" s="304"/>
      <c r="C31" s="272" t="str">
        <f ca="1">OFFSET(Übersetzungen!B30,,Listen!$A$4,,)</f>
        <v>Evaluation objectifs quantitatifs du sous-projet</v>
      </c>
      <c r="D31" s="272"/>
      <c r="E31" s="272"/>
      <c r="F31" s="272"/>
      <c r="G31" s="273"/>
      <c r="H31" s="196"/>
      <c r="I31" s="196"/>
      <c r="J31" s="187"/>
    </row>
    <row r="32" spans="2:10" s="181" customFormat="1" ht="14.25" customHeight="1" x14ac:dyDescent="0.25">
      <c r="B32" s="304"/>
      <c r="C32" s="272" t="str">
        <f ca="1">OFFSET(Übersetzungen!B31,,Listen!$A$4,,)</f>
        <v>Evaluation objectifs qualitatifs du sous-projet</v>
      </c>
      <c r="D32" s="272"/>
      <c r="E32" s="272"/>
      <c r="F32" s="272"/>
      <c r="G32" s="273"/>
      <c r="H32" s="196"/>
      <c r="I32" s="196"/>
      <c r="J32" s="187"/>
    </row>
    <row r="33" spans="2:11" ht="14.25" customHeight="1" x14ac:dyDescent="0.25">
      <c r="B33" s="304"/>
      <c r="C33" s="272" t="str">
        <f ca="1">OFFSET(Übersetzungen!B32,,Listen!$A$4,,)</f>
        <v>Mise en oeuvre des mesures et défi</v>
      </c>
      <c r="D33" s="272"/>
      <c r="E33" s="272"/>
      <c r="F33" s="272"/>
      <c r="G33" s="273"/>
      <c r="H33" s="200"/>
      <c r="I33" s="200"/>
      <c r="J33" s="200"/>
    </row>
    <row r="34" spans="2:11" ht="14.25" customHeight="1" x14ac:dyDescent="0.25">
      <c r="B34" s="305"/>
      <c r="C34" s="272" t="str">
        <f ca="1">OFFSET(Übersetzungen!B33,,Listen!$A$4,,)</f>
        <v>Mesures d'amélioration du sous-projet</v>
      </c>
      <c r="D34" s="272"/>
      <c r="E34" s="272"/>
      <c r="F34" s="272"/>
      <c r="G34" s="273"/>
      <c r="H34" s="200"/>
      <c r="I34" s="200"/>
      <c r="J34" s="200"/>
    </row>
    <row r="35" spans="2:11" ht="28.5" customHeight="1" thickBot="1" x14ac:dyDescent="0.3">
      <c r="B35" s="193">
        <v>4.2</v>
      </c>
      <c r="C35" s="274" t="str">
        <f ca="1">OFFSET(Übersetzungen!B34,,Listen!$A$4,,)</f>
        <v>Mesures et instruments de communication</v>
      </c>
      <c r="D35" s="274"/>
      <c r="E35" s="274"/>
      <c r="F35" s="274" t="str">
        <f ca="1">OFFSET(Übersetzungen!B45,,Listen!$A$4,,)</f>
        <v>4.2 Mesures et instruments de communication</v>
      </c>
      <c r="G35" s="277"/>
      <c r="H35" s="200"/>
      <c r="I35" s="200"/>
      <c r="J35" s="200"/>
    </row>
    <row r="36" spans="2:11" x14ac:dyDescent="0.25">
      <c r="B36" s="201"/>
      <c r="C36" s="196"/>
      <c r="D36" s="196"/>
      <c r="E36" s="196"/>
      <c r="F36" s="196"/>
      <c r="G36" s="196"/>
      <c r="H36" s="200"/>
      <c r="I36" s="200"/>
      <c r="J36" s="200"/>
    </row>
    <row r="37" spans="2:11" ht="41.45" customHeight="1" x14ac:dyDescent="0.25">
      <c r="B37" s="280" t="str">
        <f ca="1">OFFSET(Übersetzungen!B54,,Listen!$A$4,,)</f>
        <v>Le chapitre "1.3 Budget_Récapitulatif" récapitule automatiquement (arithmétiquement) tous les sous-projets, donnant ainsi une vue d'ensemble du projet. Veuillez s.v.p. uniquement compléter le cadre avec le montant total d'aide financière demandée.</v>
      </c>
      <c r="C37" s="280"/>
      <c r="D37" s="280"/>
      <c r="E37" s="280"/>
      <c r="F37" s="280"/>
      <c r="G37" s="280"/>
      <c r="H37" s="280"/>
      <c r="I37" s="280"/>
      <c r="J37" s="200"/>
    </row>
    <row r="38" spans="2:11" ht="3" customHeight="1" x14ac:dyDescent="0.25">
      <c r="B38" s="201"/>
      <c r="C38" s="196"/>
      <c r="D38" s="196"/>
      <c r="E38" s="196"/>
      <c r="F38" s="196"/>
      <c r="G38" s="196"/>
      <c r="H38" s="200"/>
      <c r="I38" s="200"/>
      <c r="J38" s="200"/>
    </row>
    <row r="39" spans="2:11" s="181" customFormat="1" ht="31.5" customHeight="1" x14ac:dyDescent="0.25">
      <c r="B39" s="280" t="str">
        <f ca="1">OFFSET(Übersetzungen!B46,,Listen!$A$4,,)</f>
        <v>Au chapitre 2.3, il faut attribuer les mesure aux instruments de communication et les décrire (avec les mesures complémentaires).</v>
      </c>
      <c r="C39" s="280"/>
      <c r="D39" s="280"/>
      <c r="E39" s="280"/>
      <c r="F39" s="280"/>
      <c r="G39" s="280"/>
      <c r="H39" s="280"/>
      <c r="I39" s="280"/>
      <c r="J39" s="18"/>
      <c r="K39" s="18"/>
    </row>
    <row r="40" spans="2:11" s="181" customFormat="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s="181" customFormat="1" x14ac:dyDescent="0.25">
      <c r="B41" s="280" t="str">
        <f ca="1">OFFSET(Übersetzungen!B47,,Listen!$A$4,,)</f>
        <v xml:space="preserve">La demande complet (chapitre 1 + 2) doit être envoyé par voie électronique d'ici au 31 mai à:  </v>
      </c>
      <c r="C41" s="280"/>
      <c r="D41" s="280"/>
      <c r="E41" s="280"/>
      <c r="F41" s="280"/>
      <c r="G41" s="280"/>
      <c r="H41" s="280"/>
      <c r="I41" s="280"/>
      <c r="J41" s="280"/>
    </row>
    <row r="42" spans="2:11" s="181" customFormat="1" ht="3" customHeight="1" x14ac:dyDescent="0.25">
      <c r="B42" s="18"/>
      <c r="C42" s="18"/>
      <c r="D42" s="18"/>
      <c r="E42" s="18"/>
      <c r="F42" s="18"/>
      <c r="G42" s="18"/>
      <c r="H42" s="18"/>
      <c r="I42" s="18"/>
      <c r="J42" s="18"/>
    </row>
    <row r="43" spans="2:11" s="181" customFormat="1" ht="16.5" customHeight="1" x14ac:dyDescent="0.25">
      <c r="B43" s="187" t="str">
        <f ca="1">OFFSET(Übersetzungen!B48,,Listen!$A$4,,)</f>
        <v>martina.depaola@blw.admin.ch ou carolin.vogel@blw.admin.ch</v>
      </c>
      <c r="C43" s="187"/>
      <c r="D43" s="187"/>
      <c r="E43" s="187"/>
      <c r="F43" s="187"/>
      <c r="G43" s="187"/>
      <c r="H43" s="187"/>
      <c r="I43" s="187"/>
      <c r="J43" s="187"/>
    </row>
    <row r="44" spans="2:11" s="181" customFormat="1" ht="3" customHeight="1" x14ac:dyDescent="0.25">
      <c r="B44" s="187"/>
      <c r="C44" s="187"/>
      <c r="D44" s="187"/>
      <c r="E44" s="187"/>
      <c r="F44" s="187"/>
      <c r="G44" s="187"/>
      <c r="H44" s="187"/>
      <c r="I44" s="187"/>
      <c r="J44" s="187"/>
    </row>
    <row r="45" spans="2:11" s="181" customFormat="1" ht="31.5" customHeight="1" x14ac:dyDescent="0.25">
      <c r="B45" s="280" t="str">
        <f ca="1">OFFSET(Übersetzungen!B49,,Listen!$A$4,,)</f>
        <v xml:space="preserve">Le chapitre "1. Indications sur le projet" doit être imprimé, signé et envoyé par la poste d'ici au 31 mai à l'adresse si-dessous: </v>
      </c>
      <c r="C45" s="280"/>
      <c r="D45" s="280"/>
      <c r="E45" s="280"/>
      <c r="F45" s="280"/>
      <c r="G45" s="280"/>
      <c r="H45" s="280"/>
      <c r="I45" s="280"/>
      <c r="J45" s="202"/>
    </row>
    <row r="46" spans="2:11" s="181" customFormat="1" x14ac:dyDescent="0.25">
      <c r="B46" s="18"/>
      <c r="C46" s="18"/>
      <c r="D46" s="18"/>
      <c r="E46" s="18"/>
      <c r="F46" s="18"/>
      <c r="G46" s="18"/>
      <c r="H46" s="18"/>
      <c r="I46" s="18"/>
      <c r="J46" s="18"/>
    </row>
    <row r="47" spans="2:11" s="181" customFormat="1" x14ac:dyDescent="0.25">
      <c r="B47" s="280" t="str">
        <f ca="1">OFFSET(Übersetzungen!B66,,Listen!$A$4,,)</f>
        <v xml:space="preserve">La preuve des résultats (chapitre 3 + 4) doit être envoyé par voie électronique d'ici au 31 mars à:  </v>
      </c>
      <c r="C47" s="280"/>
      <c r="D47" s="280"/>
      <c r="E47" s="280"/>
      <c r="F47" s="280"/>
      <c r="G47" s="280"/>
      <c r="H47" s="280"/>
      <c r="I47" s="280"/>
      <c r="J47" s="18"/>
    </row>
    <row r="48" spans="2:11" s="181" customFormat="1" ht="3" customHeight="1" x14ac:dyDescent="0.25">
      <c r="B48" s="18"/>
      <c r="C48" s="18"/>
      <c r="D48" s="18"/>
      <c r="E48" s="18"/>
      <c r="F48" s="18"/>
      <c r="G48" s="18"/>
      <c r="H48" s="18"/>
      <c r="I48" s="18"/>
      <c r="J48" s="18"/>
    </row>
    <row r="49" spans="2:10" s="181" customFormat="1" ht="15" customHeight="1" x14ac:dyDescent="0.25">
      <c r="B49" s="187" t="str">
        <f ca="1">B43</f>
        <v>martina.depaola@blw.admin.ch ou carolin.vogel@blw.admin.ch</v>
      </c>
      <c r="C49" s="18"/>
      <c r="D49" s="18"/>
      <c r="E49" s="18"/>
      <c r="F49" s="18"/>
      <c r="G49" s="187"/>
      <c r="H49" s="18"/>
      <c r="I49" s="18"/>
      <c r="J49" s="18"/>
    </row>
    <row r="50" spans="2:10" s="181" customFormat="1" ht="3" customHeight="1" x14ac:dyDescent="0.25">
      <c r="B50" s="18"/>
      <c r="C50" s="18"/>
      <c r="D50" s="18"/>
      <c r="E50" s="18"/>
      <c r="F50" s="18"/>
      <c r="G50" s="18">
        <v>3</v>
      </c>
      <c r="H50" s="18"/>
      <c r="I50" s="18"/>
      <c r="J50" s="18"/>
    </row>
    <row r="51" spans="2:10" s="181" customFormat="1" ht="31.5" customHeight="1" x14ac:dyDescent="0.25">
      <c r="B51" s="280" t="str">
        <f ca="1">OFFSET(Übersetzungen!B67,,Listen!$A$4,,)</f>
        <v xml:space="preserve">Le chapitre "3.1 Résumé" doit être imprimé, signé et envoyé par la poste d'ici au 31 mars à l'adresse si-dessous: </v>
      </c>
      <c r="C51" s="280"/>
      <c r="D51" s="280"/>
      <c r="E51" s="280"/>
      <c r="F51" s="280"/>
      <c r="G51" s="280"/>
      <c r="H51" s="280"/>
      <c r="I51" s="280"/>
      <c r="J51" s="18"/>
    </row>
    <row r="52" spans="2:10" s="181" customFormat="1" x14ac:dyDescent="0.25">
      <c r="B52" s="18"/>
      <c r="C52" s="18"/>
      <c r="D52" s="18"/>
      <c r="E52" s="18"/>
      <c r="F52" s="18"/>
      <c r="G52" s="18"/>
      <c r="H52" s="18"/>
      <c r="I52" s="18"/>
      <c r="J52" s="18"/>
    </row>
    <row r="53" spans="2:10" s="187" customFormat="1" ht="14.25" x14ac:dyDescent="0.25">
      <c r="B53" s="187" t="str">
        <f ca="1">OFFSET(Übersetzungen!B50,,Listen!$A$4,,)</f>
        <v>Office fédéral de l'agriculture</v>
      </c>
    </row>
    <row r="54" spans="2:10" s="187" customFormat="1" ht="14.25" x14ac:dyDescent="0.25">
      <c r="B54" s="187" t="str">
        <f ca="1">OFFSET(Übersetzungen!B51,,Listen!$A$4,,)</f>
        <v>Secteur Promotion de la qualité et des ventes</v>
      </c>
    </row>
    <row r="55" spans="2:10" s="187" customFormat="1" ht="14.25" x14ac:dyDescent="0.25">
      <c r="B55" s="187" t="str">
        <f ca="1">OFFSET(Übersetzungen!B52,,Listen!$A$4,,)</f>
        <v>Schwarzenburgstrasse 165</v>
      </c>
    </row>
    <row r="56" spans="2:10" s="187" customFormat="1" ht="14.25" x14ac:dyDescent="0.25">
      <c r="B56" s="187" t="str">
        <f ca="1">OFFSET(Übersetzungen!B53,,Listen!$A$4,,)</f>
        <v>3003 Berne</v>
      </c>
    </row>
    <row r="57" spans="2:10" s="187" customFormat="1" ht="14.25" x14ac:dyDescent="0.25"/>
    <row r="58" spans="2:10" s="181" customFormat="1" ht="15" customHeight="1" x14ac:dyDescent="0.25">
      <c r="B58" s="287" t="str">
        <f ca="1">OFFSET(Übersetzungen!B55,,Listen!$A$4,,)</f>
        <v>Depôt de la demande (chapitre 1 + 2)</v>
      </c>
      <c r="C58" s="287"/>
      <c r="D58" s="287"/>
      <c r="E58" s="287"/>
      <c r="F58" s="287" t="str">
        <f ca="1">OFFSET(Übersetzungen!B56,,Listen!$A$4,,)</f>
        <v>31 mai (avant l'année de réalisation)</v>
      </c>
      <c r="G58" s="287"/>
      <c r="H58" s="287"/>
      <c r="I58" s="203"/>
      <c r="J58" s="18"/>
    </row>
    <row r="59" spans="2:10" s="181" customFormat="1" ht="15" customHeight="1" x14ac:dyDescent="0.25">
      <c r="B59" s="287" t="str">
        <f ca="1">OFFSET(Übersetzungen!B57,,Listen!$A$4,,)</f>
        <v>Depôt de la preuve de l'efficacité (chapitre 3 + 4)</v>
      </c>
      <c r="C59" s="287"/>
      <c r="D59" s="287"/>
      <c r="E59" s="287"/>
      <c r="F59" s="287" t="str">
        <f ca="1">OFFSET(Übersetzungen!B58,,Listen!$A$4,,)</f>
        <v>31 mars (après l'année de réalisation)</v>
      </c>
      <c r="G59" s="287"/>
      <c r="H59" s="287"/>
      <c r="I59" s="203"/>
      <c r="J59" s="18"/>
    </row>
    <row r="60" spans="2:10" ht="15" customHeight="1" x14ac:dyDescent="0.25">
      <c r="B60" s="283"/>
      <c r="C60" s="283"/>
      <c r="D60" s="283"/>
      <c r="E60" s="283"/>
      <c r="F60" s="283"/>
      <c r="G60" s="283"/>
      <c r="H60" s="204"/>
      <c r="I60" s="204"/>
      <c r="J60" s="204"/>
    </row>
    <row r="61" spans="2:10" s="181" customFormat="1" x14ac:dyDescent="0.25">
      <c r="B61" s="187" t="str">
        <f ca="1">OFFSET(Übersetzungen!B59,,Listen!$A$4,,)</f>
        <v>Pour de plus amples renseignements, veuillez vous adresser à:</v>
      </c>
      <c r="C61" s="187"/>
      <c r="D61" s="187"/>
      <c r="E61" s="187"/>
      <c r="F61" s="187"/>
    </row>
    <row r="62" spans="2:10" s="181" customFormat="1" ht="3" customHeight="1" x14ac:dyDescent="0.25">
      <c r="B62" s="187"/>
      <c r="C62" s="187"/>
      <c r="D62" s="187"/>
      <c r="E62" s="187"/>
      <c r="F62" s="187"/>
    </row>
    <row r="63" spans="2:10" s="181" customFormat="1" x14ac:dyDescent="0.25">
      <c r="B63" s="187" t="str">
        <f ca="1">OFFSET(Übersetzungen!B60,,Listen!$A$4,,)</f>
        <v>Martina De Paola</v>
      </c>
      <c r="C63" s="187"/>
      <c r="D63" s="187"/>
      <c r="E63" s="187" t="str">
        <f ca="1">OFFSET(Übersetzungen!B61,,Listen!$A$4,,)</f>
        <v>Tél. 058 462 58 13</v>
      </c>
      <c r="F63" s="187" t="str">
        <f ca="1">OFFSET(Übersetzungen!B62,,Listen!$A$4,,)</f>
        <v>martina.depaola@blw.admin.ch</v>
      </c>
      <c r="G63" s="187"/>
      <c r="H63" s="187"/>
      <c r="I63" s="187"/>
    </row>
    <row r="64" spans="2:10" s="181" customFormat="1" x14ac:dyDescent="0.25">
      <c r="B64" s="187" t="str">
        <f ca="1">OFFSET(Übersetzungen!B63,,Listen!$A$4,,)</f>
        <v>Carolin Vogel</v>
      </c>
      <c r="E64" s="187" t="str">
        <f ca="1">OFFSET(Übersetzungen!B64,,Listen!$A$4,,)</f>
        <v>Tel. 058 464 75 05</v>
      </c>
      <c r="F64" s="187" t="str">
        <f ca="1">OFFSET(Übersetzungen!B65,,Listen!$A$4,,)</f>
        <v>carolin.vogel@blw.admin.ch</v>
      </c>
    </row>
    <row r="65" spans="2:6" s="181" customFormat="1" hidden="1" x14ac:dyDescent="0.25">
      <c r="B65" s="187"/>
      <c r="C65" s="187"/>
      <c r="D65" s="187"/>
      <c r="E65" s="187"/>
      <c r="F65" s="187"/>
    </row>
    <row r="66" spans="2:6" s="181" customFormat="1" hidden="1" x14ac:dyDescent="0.25">
      <c r="B66" s="187"/>
      <c r="C66" s="187"/>
      <c r="D66" s="187"/>
      <c r="E66" s="187"/>
      <c r="F66" s="187"/>
    </row>
    <row r="67" spans="2:6" s="181" customFormat="1" hidden="1" x14ac:dyDescent="0.25">
      <c r="B67" s="187"/>
      <c r="C67" s="187"/>
      <c r="D67" s="187"/>
      <c r="E67" s="187"/>
      <c r="F67" s="187"/>
    </row>
    <row r="84" ht="10.5" hidden="1" customHeight="1" x14ac:dyDescent="0.25"/>
  </sheetData>
  <sheetProtection selectLockedCells="1"/>
  <mergeCells count="54">
    <mergeCell ref="B59:E59"/>
    <mergeCell ref="B45:I45"/>
    <mergeCell ref="B37:I37"/>
    <mergeCell ref="B21:B23"/>
    <mergeCell ref="B24:B26"/>
    <mergeCell ref="B30:B34"/>
    <mergeCell ref="C34:E34"/>
    <mergeCell ref="C35:E35"/>
    <mergeCell ref="F30:G34"/>
    <mergeCell ref="F35:G35"/>
    <mergeCell ref="C23:E23"/>
    <mergeCell ref="C21:E21"/>
    <mergeCell ref="F21:G23"/>
    <mergeCell ref="C22:E22"/>
    <mergeCell ref="B58:E58"/>
    <mergeCell ref="C31:E31"/>
    <mergeCell ref="C30:E30"/>
    <mergeCell ref="C25:E25"/>
    <mergeCell ref="C26:E26"/>
    <mergeCell ref="F24:G26"/>
    <mergeCell ref="C24:E24"/>
    <mergeCell ref="F27:G28"/>
    <mergeCell ref="C27:E27"/>
    <mergeCell ref="C28:E28"/>
    <mergeCell ref="B39:I39"/>
    <mergeCell ref="B60:G60"/>
    <mergeCell ref="C14:E14"/>
    <mergeCell ref="B10:E10"/>
    <mergeCell ref="F10:G10"/>
    <mergeCell ref="C12:E12"/>
    <mergeCell ref="C13:E13"/>
    <mergeCell ref="B41:J41"/>
    <mergeCell ref="F58:H58"/>
    <mergeCell ref="F59:H59"/>
    <mergeCell ref="B47:I47"/>
    <mergeCell ref="B51:I51"/>
    <mergeCell ref="C29:G29"/>
    <mergeCell ref="C33:E33"/>
    <mergeCell ref="C32:E32"/>
    <mergeCell ref="C20:G20"/>
    <mergeCell ref="B27:B28"/>
    <mergeCell ref="F2:H3"/>
    <mergeCell ref="C11:G11"/>
    <mergeCell ref="F16:G17"/>
    <mergeCell ref="C18:E18"/>
    <mergeCell ref="C19:E19"/>
    <mergeCell ref="C15:G15"/>
    <mergeCell ref="C16:E16"/>
    <mergeCell ref="C17:E17"/>
    <mergeCell ref="F18:G19"/>
    <mergeCell ref="F13:G13"/>
    <mergeCell ref="B8:I8"/>
    <mergeCell ref="F12:G12"/>
    <mergeCell ref="F14:G14"/>
  </mergeCells>
  <pageMargins left="0.7" right="0.7" top="0.78740157499999996" bottom="0.78740157499999996" header="0.3" footer="0.3"/>
  <pageSetup paperSize="9" scale="70" orientation="portrait" r:id="rId1"/>
  <headerFooter>
    <oddFooter xml:space="preserve">&amp;LVersion 1 </oddFooter>
  </headerFooter>
  <rowBreaks count="1" manualBreakCount="1">
    <brk id="67" max="9" man="1"/>
  </rowBreaks>
  <customProperties>
    <customPr name="EpmWorksheetKeyString_GUID" r:id="rId2"/>
  </customProperties>
  <ignoredErrors>
    <ignoredError sqref="I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Drop Down 4">
              <controlPr defaultSize="0" autoLine="0" autoPict="0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Drop Down 6">
              <controlPr defaultSize="0" autoLine="0" autoPict="0">
                <anchor moveWithCells="1">
                  <from>
                    <xdr:col>8</xdr:col>
                    <xdr:colOff>28575</xdr:colOff>
                    <xdr:row>2</xdr:row>
                    <xdr:rowOff>66675</xdr:rowOff>
                  </from>
                  <to>
                    <xdr:col>9</xdr:col>
                    <xdr:colOff>85725</xdr:colOff>
                    <xdr:row>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XFC57"/>
  <sheetViews>
    <sheetView showGridLines="0" zoomScaleNormal="100" zoomScalePageLayoutView="85" workbookViewId="0">
      <selection activeCell="B48" sqref="B48"/>
    </sheetView>
  </sheetViews>
  <sheetFormatPr baseColWidth="10" defaultColWidth="0" defaultRowHeight="14.25" zeroHeight="1" x14ac:dyDescent="0.2"/>
  <cols>
    <col min="1" max="1" width="1.140625" style="2" customWidth="1"/>
    <col min="2" max="2" width="83.42578125" style="2" customWidth="1"/>
    <col min="3" max="3" width="2.140625" style="2" customWidth="1"/>
    <col min="4" max="251" width="0" style="2" hidden="1" customWidth="1"/>
    <col min="252" max="258" width="0" style="2" hidden="1"/>
    <col min="259" max="16383" width="11.42578125" style="2" hidden="1"/>
    <col min="16384" max="16384" width="10.85546875" style="2" hidden="1" customWidth="1"/>
  </cols>
  <sheetData>
    <row r="1" spans="2:3" x14ac:dyDescent="0.2">
      <c r="C1" s="67"/>
    </row>
    <row r="2" spans="2:3" ht="15.75" x14ac:dyDescent="0.25">
      <c r="B2" s="261" t="str">
        <f ca="1">OFFSET(Übersetzungen!B205,,Listen!$A$4,,)</f>
        <v>3.2 Evaluation des objectifs de la communication</v>
      </c>
      <c r="C2" s="67"/>
    </row>
    <row r="3" spans="2:3" x14ac:dyDescent="0.2">
      <c r="C3" s="67"/>
    </row>
    <row r="4" spans="2:3" ht="15" x14ac:dyDescent="0.2">
      <c r="B4" s="113" t="str">
        <f ca="1">OFFSET(Übersetzungen!B206,,Listen!$A$4,,)</f>
        <v>Objectif de la communication 1</v>
      </c>
      <c r="C4" s="110"/>
    </row>
    <row r="5" spans="2:3" ht="3" customHeight="1" x14ac:dyDescent="0.2">
      <c r="B5" s="95"/>
      <c r="C5" s="110"/>
    </row>
    <row r="6" spans="2:3" s="253" customFormat="1" x14ac:dyDescent="0.2">
      <c r="B6" s="251">
        <f>'1.2  Kommunikationsziele'!B5</f>
        <v>0</v>
      </c>
      <c r="C6" s="252"/>
    </row>
    <row r="7" spans="2:3" ht="3" customHeight="1" x14ac:dyDescent="0.2">
      <c r="B7" s="112"/>
      <c r="C7" s="111"/>
    </row>
    <row r="8" spans="2:3" x14ac:dyDescent="0.2">
      <c r="B8" s="174"/>
      <c r="C8" s="111"/>
    </row>
    <row r="9" spans="2:3" ht="3" customHeight="1" x14ac:dyDescent="0.2">
      <c r="B9" s="112"/>
      <c r="C9" s="111"/>
    </row>
    <row r="10" spans="2:3" ht="15" x14ac:dyDescent="0.2">
      <c r="B10" s="113" t="str">
        <f ca="1">OFFSET(Übersetzungen!B207,,Listen!$A$4,,)</f>
        <v>Objectif de la communication 2</v>
      </c>
      <c r="C10" s="110"/>
    </row>
    <row r="11" spans="2:3" ht="3" customHeight="1" x14ac:dyDescent="0.2">
      <c r="B11" s="95"/>
      <c r="C11" s="110"/>
    </row>
    <row r="12" spans="2:3" x14ac:dyDescent="0.2">
      <c r="B12" s="166">
        <f>'1.2  Kommunikationsziele'!B9</f>
        <v>0</v>
      </c>
      <c r="C12" s="110"/>
    </row>
    <row r="13" spans="2:3" ht="3" customHeight="1" x14ac:dyDescent="0.2">
      <c r="B13" s="19"/>
      <c r="C13" s="111"/>
    </row>
    <row r="14" spans="2:3" x14ac:dyDescent="0.2">
      <c r="B14" s="174"/>
      <c r="C14" s="111"/>
    </row>
    <row r="15" spans="2:3" ht="3" customHeight="1" x14ac:dyDescent="0.2">
      <c r="B15" s="19"/>
      <c r="C15" s="111"/>
    </row>
    <row r="16" spans="2:3" ht="15" x14ac:dyDescent="0.2">
      <c r="B16" s="113" t="str">
        <f ca="1">OFFSET(Übersetzungen!B208,,Listen!$A$4,,)</f>
        <v>Objectif de la communication 3</v>
      </c>
      <c r="C16" s="110"/>
    </row>
    <row r="17" spans="2:3" ht="3" customHeight="1" x14ac:dyDescent="0.2">
      <c r="B17" s="95"/>
      <c r="C17" s="110"/>
    </row>
    <row r="18" spans="2:3" x14ac:dyDescent="0.2">
      <c r="B18" s="166">
        <f>'1.2  Kommunikationsziele'!B13</f>
        <v>0</v>
      </c>
      <c r="C18" s="110"/>
    </row>
    <row r="19" spans="2:3" ht="3" customHeight="1" x14ac:dyDescent="0.2">
      <c r="B19" s="19"/>
      <c r="C19" s="111"/>
    </row>
    <row r="20" spans="2:3" x14ac:dyDescent="0.2">
      <c r="B20" s="174"/>
      <c r="C20" s="111"/>
    </row>
    <row r="21" spans="2:3" ht="3" customHeight="1" x14ac:dyDescent="0.2">
      <c r="B21" s="19"/>
      <c r="C21" s="111"/>
    </row>
    <row r="22" spans="2:3" ht="15" x14ac:dyDescent="0.2">
      <c r="B22" s="113" t="str">
        <f ca="1">OFFSET(Übersetzungen!B209,,Listen!$A$4,,)</f>
        <v>Objectif de la communication 4</v>
      </c>
      <c r="C22" s="110"/>
    </row>
    <row r="23" spans="2:3" ht="3" customHeight="1" x14ac:dyDescent="0.2">
      <c r="B23" s="95"/>
      <c r="C23" s="110"/>
    </row>
    <row r="24" spans="2:3" x14ac:dyDescent="0.2">
      <c r="B24" s="166">
        <f>'1.2  Kommunikationsziele'!B17</f>
        <v>0</v>
      </c>
      <c r="C24" s="110"/>
    </row>
    <row r="25" spans="2:3" ht="3" customHeight="1" x14ac:dyDescent="0.2">
      <c r="B25" s="19"/>
      <c r="C25" s="111"/>
    </row>
    <row r="26" spans="2:3" x14ac:dyDescent="0.2">
      <c r="B26" s="174"/>
      <c r="C26" s="111"/>
    </row>
    <row r="27" spans="2:3" ht="3" customHeight="1" x14ac:dyDescent="0.2">
      <c r="B27" s="19"/>
      <c r="C27" s="111"/>
    </row>
    <row r="28" spans="2:3" ht="15" x14ac:dyDescent="0.2">
      <c r="B28" s="113" t="str">
        <f ca="1">OFFSET(Übersetzungen!B210,,Listen!$A$4,,)</f>
        <v>Objectif de la communication 5</v>
      </c>
      <c r="C28" s="110"/>
    </row>
    <row r="29" spans="2:3" ht="3" customHeight="1" x14ac:dyDescent="0.2">
      <c r="B29" s="114"/>
      <c r="C29" s="111"/>
    </row>
    <row r="30" spans="2:3" x14ac:dyDescent="0.2">
      <c r="B30" s="166">
        <f>'1.2  Kommunikationsziele'!B21</f>
        <v>0</v>
      </c>
      <c r="C30" s="111"/>
    </row>
    <row r="31" spans="2:3" ht="3" customHeight="1" x14ac:dyDescent="0.2">
      <c r="B31" s="19"/>
      <c r="C31" s="111"/>
    </row>
    <row r="32" spans="2:3" x14ac:dyDescent="0.2">
      <c r="B32" s="174"/>
      <c r="C32" s="111"/>
    </row>
    <row r="33" spans="2:3" ht="3" customHeight="1" x14ac:dyDescent="0.2">
      <c r="B33" s="19"/>
      <c r="C33" s="19"/>
    </row>
    <row r="34" spans="2:3" x14ac:dyDescent="0.2">
      <c r="B34" s="19"/>
      <c r="C34" s="19"/>
    </row>
    <row r="35" spans="2:3" ht="15" x14ac:dyDescent="0.2">
      <c r="B35" s="113" t="str">
        <f ca="1">OFFSET(Übersetzungen!B211,,Listen!$A$4,,)</f>
        <v>Evaluation globale du projet d'ensemble</v>
      </c>
      <c r="C35" s="19"/>
    </row>
    <row r="36" spans="2:3" ht="3" customHeight="1" x14ac:dyDescent="0.2">
      <c r="B36" s="19"/>
      <c r="C36" s="19"/>
    </row>
    <row r="37" spans="2:3" x14ac:dyDescent="0.2">
      <c r="B37" s="259"/>
    </row>
    <row r="38" spans="2:3" ht="3" customHeight="1" x14ac:dyDescent="0.2"/>
    <row r="39" spans="2:3" ht="15" x14ac:dyDescent="0.25">
      <c r="B39" s="1" t="str">
        <f ca="1">OFFSET(Übersetzungen!B212,,Listen!$A$4,,)</f>
        <v>Mesures d'amélioration</v>
      </c>
    </row>
    <row r="40" spans="2:3" ht="3" customHeight="1" x14ac:dyDescent="0.2"/>
    <row r="41" spans="2:3" x14ac:dyDescent="0.2">
      <c r="B41" s="259"/>
    </row>
    <row r="42" spans="2:3" ht="3" customHeight="1" x14ac:dyDescent="0.25">
      <c r="B42" s="316"/>
      <c r="C42" s="316"/>
    </row>
    <row r="43" spans="2:3" ht="15.75" x14ac:dyDescent="0.25">
      <c r="B43" s="1" t="str">
        <f ca="1">OFFSET(Übersetzungen!B213,,Listen!$A$4,,)</f>
        <v>Remarques</v>
      </c>
      <c r="C43" s="183"/>
    </row>
    <row r="44" spans="2:3" ht="3" customHeight="1" x14ac:dyDescent="0.25">
      <c r="B44" s="183"/>
      <c r="C44" s="183"/>
    </row>
    <row r="45" spans="2:3" ht="15.75" x14ac:dyDescent="0.25">
      <c r="B45" s="259"/>
      <c r="C45" s="183"/>
    </row>
    <row r="46" spans="2:3" ht="3" customHeight="1" x14ac:dyDescent="0.25">
      <c r="B46" s="183"/>
      <c r="C46" s="183"/>
    </row>
    <row r="47" spans="2:3" ht="15.75" x14ac:dyDescent="0.25">
      <c r="B47" s="183"/>
      <c r="C47" s="183"/>
    </row>
    <row r="48" spans="2:3" ht="31.5" x14ac:dyDescent="0.25">
      <c r="B48" s="109" t="str">
        <f ca="1">OFFSET(Übersetzungen!B214,,Listen!$A$4,,)</f>
        <v>3.3 Évaluation des axes thématiques prioritaires du programme de mise en œuvre 2022-25</v>
      </c>
      <c r="C48" s="183"/>
    </row>
    <row r="49" spans="2:3" ht="15.75" x14ac:dyDescent="0.25">
      <c r="B49" s="1"/>
      <c r="C49" s="183"/>
    </row>
    <row r="50" spans="2:3" ht="30" x14ac:dyDescent="0.25">
      <c r="B50" s="5" t="str">
        <f ca="1">OFFSET(Übersetzungen!B215,,Listen!$A$4,,)</f>
        <v>Comment les axes thématiques prioritaires ont-ils été mises en œuvre l'année dernière ? Donnez des exemples concrets</v>
      </c>
      <c r="C50" s="183"/>
    </row>
    <row r="51" spans="2:3" ht="3" customHeight="1" x14ac:dyDescent="0.25">
      <c r="B51" s="183"/>
      <c r="C51" s="183"/>
    </row>
    <row r="52" spans="2:3" ht="15.75" x14ac:dyDescent="0.25">
      <c r="B52" s="259"/>
      <c r="C52" s="183"/>
    </row>
    <row r="53" spans="2:3" ht="2.25" customHeight="1" x14ac:dyDescent="0.25">
      <c r="B53" s="183"/>
      <c r="C53" s="183"/>
    </row>
    <row r="54" spans="2:3" ht="30" x14ac:dyDescent="0.25">
      <c r="B54" s="258" t="str">
        <f ca="1">OFFSET(Übersetzungen!B216,,Listen!$A$4,,)</f>
        <v>Existe-t-il un potentiel d'amélioration dans la mise en œuvre des axes thématiques prioritaires et comment ceux-ci devraient-ils être mis en œuvre ?</v>
      </c>
      <c r="C54" s="183"/>
    </row>
    <row r="55" spans="2:3" ht="2.4500000000000002" customHeight="1" x14ac:dyDescent="0.25">
      <c r="B55" s="183"/>
      <c r="C55" s="183"/>
    </row>
    <row r="56" spans="2:3" ht="15.75" x14ac:dyDescent="0.25">
      <c r="B56" s="259"/>
      <c r="C56" s="183"/>
    </row>
    <row r="57" spans="2:3" s="67" customFormat="1" ht="3" customHeight="1" x14ac:dyDescent="0.2">
      <c r="B57" s="260"/>
    </row>
  </sheetData>
  <mergeCells count="1">
    <mergeCell ref="B42:C42"/>
  </mergeCells>
  <dataValidations count="1">
    <dataValidation type="textLength" allowBlank="1" showInputMessage="1" showErrorMessage="1" error="Maximal 1000 Zeichen zugelassen." sqref="C7:C36 C4:C5 B5:B9 B11:B15 B17:B21 B23:B27 B29:B34 B36" xr:uid="{00000000-0002-0000-08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FO19022"/>
  <sheetViews>
    <sheetView showGridLines="0" topLeftCell="A3" zoomScaleNormal="100" zoomScalePageLayoutView="85" workbookViewId="0">
      <selection activeCell="B36" sqref="B36"/>
    </sheetView>
  </sheetViews>
  <sheetFormatPr baseColWidth="10" defaultColWidth="0" defaultRowHeight="0" customHeight="1" zeroHeight="1" x14ac:dyDescent="0.2"/>
  <cols>
    <col min="1" max="1" width="1.140625" style="161" customWidth="1"/>
    <col min="2" max="2" width="83.42578125" style="161" customWidth="1"/>
    <col min="3" max="3" width="3.140625" style="161" customWidth="1"/>
    <col min="4" max="253" width="11.42578125" style="161" hidden="1" customWidth="1"/>
    <col min="254" max="1523" width="0" style="161" hidden="1" customWidth="1"/>
    <col min="1524" max="2398" width="11.42578125" style="161" hidden="1" customWidth="1"/>
    <col min="2399" max="16384" width="11.42578125" style="161" hidden="1"/>
  </cols>
  <sheetData>
    <row r="1" spans="2:3" s="158" customFormat="1" ht="14.25" x14ac:dyDescent="0.2"/>
    <row r="2" spans="2:3" s="158" customFormat="1" ht="18" x14ac:dyDescent="0.25">
      <c r="B2" s="133" t="str">
        <f ca="1">OFFSET(Übersetzungen!B217,,Listen!$A$4,,) &amp;C7</f>
        <v xml:space="preserve">4. Indications sur le sous-projet </v>
      </c>
    </row>
    <row r="3" spans="2:3" s="158" customFormat="1" ht="15.75" x14ac:dyDescent="0.25">
      <c r="B3" s="134" t="str">
        <f ca="1">OFFSET(Übersetzungen!B218,,Listen!$A$4,,)</f>
        <v>4.1  Coordonnées du sous-projet</v>
      </c>
    </row>
    <row r="4" spans="2:3" s="158" customFormat="1" ht="15.75" x14ac:dyDescent="0.25">
      <c r="B4" s="135"/>
    </row>
    <row r="5" spans="2:3" s="158" customFormat="1" ht="28.5" customHeight="1" x14ac:dyDescent="0.2">
      <c r="B5" s="136" t="str">
        <f ca="1">OFFSET(Übersetzungen!B219,,Listen!$A$4,,)</f>
        <v>Les deux feuilles de calcul suivantes (chapitres 4.1 à 4.3) doivent être remplies pour le projet principal (correspondant au sous-projet no 1) et pour chaque sous-projet (numérotation continue).</v>
      </c>
      <c r="C5" s="159"/>
    </row>
    <row r="6" spans="2:3" s="158" customFormat="1" ht="14.25" x14ac:dyDescent="0.2">
      <c r="B6" s="160"/>
      <c r="C6" s="160"/>
    </row>
    <row r="7" spans="2:3" s="158" customFormat="1" ht="15" x14ac:dyDescent="0.25">
      <c r="B7" s="1" t="str">
        <f ca="1">OFFSET(Übersetzungen!B220,,Listen!$A$4,,)</f>
        <v>Sous-projet no 1</v>
      </c>
      <c r="C7" s="90"/>
    </row>
    <row r="8" spans="2:3" s="158" customFormat="1" ht="3" customHeight="1" x14ac:dyDescent="0.2">
      <c r="C8" s="4"/>
    </row>
    <row r="9" spans="2:3" s="158" customFormat="1" ht="14.25" x14ac:dyDescent="0.2">
      <c r="B9" s="158" t="str">
        <f ca="1">OFFSET(Übersetzungen!B221,,Listen!$A$4,,)</f>
        <v>Titre du sous-projet:</v>
      </c>
      <c r="C9" s="159"/>
    </row>
    <row r="10" spans="2:3" s="158" customFormat="1" ht="3" customHeight="1" x14ac:dyDescent="0.2">
      <c r="C10" s="159"/>
    </row>
    <row r="11" spans="2:3" s="257" customFormat="1" ht="14.25" x14ac:dyDescent="0.2">
      <c r="B11" s="255">
        <f>'2.1_2.2 Angaben zu TP1'!B11</f>
        <v>0</v>
      </c>
      <c r="C11" s="256"/>
    </row>
    <row r="12" spans="2:3" s="158" customFormat="1" ht="3" customHeight="1" x14ac:dyDescent="0.2">
      <c r="C12" s="4"/>
    </row>
    <row r="13" spans="2:3" s="158" customFormat="1" ht="14.25" x14ac:dyDescent="0.2">
      <c r="B13" s="158" t="str">
        <f ca="1">OFFSET(Übersetzungen!B222,,Listen!$A$4,,)</f>
        <v>Type de sous-projet:</v>
      </c>
    </row>
    <row r="14" spans="2:3" s="158" customFormat="1" ht="3" customHeight="1" x14ac:dyDescent="0.2"/>
    <row r="15" spans="2:3" s="158" customFormat="1" ht="14.25" x14ac:dyDescent="0.2">
      <c r="B15" s="254">
        <f>'2.1_2.2 Angaben zu TP1'!B15</f>
        <v>0</v>
      </c>
    </row>
    <row r="16" spans="2:3" s="158" customFormat="1" ht="3" customHeight="1" x14ac:dyDescent="0.2"/>
    <row r="17" spans="2:3" s="158" customFormat="1" ht="14.25" x14ac:dyDescent="0.2">
      <c r="B17" s="158" t="str">
        <f ca="1">OFFSET(Übersetzungen!B223,,Listen!$A$4,,)</f>
        <v>Direction du projet (nom):</v>
      </c>
    </row>
    <row r="18" spans="2:3" s="158" customFormat="1" ht="3" customHeight="1" x14ac:dyDescent="0.2">
      <c r="C18" s="160"/>
    </row>
    <row r="19" spans="2:3" s="158" customFormat="1" ht="14.25" x14ac:dyDescent="0.2">
      <c r="B19" s="162"/>
    </row>
    <row r="20" spans="2:3" s="158" customFormat="1" ht="3" customHeight="1" x14ac:dyDescent="0.2"/>
    <row r="21" spans="2:3" s="158" customFormat="1" ht="14.25" x14ac:dyDescent="0.2">
      <c r="B21" s="158" t="str">
        <f ca="1">OFFSET(Übersetzungen!B224,,Listen!$A$4,,)</f>
        <v>Téléphone:</v>
      </c>
    </row>
    <row r="22" spans="2:3" s="158" customFormat="1" ht="3" customHeight="1" x14ac:dyDescent="0.2"/>
    <row r="23" spans="2:3" s="158" customFormat="1" ht="14.25" x14ac:dyDescent="0.2">
      <c r="B23" s="162"/>
    </row>
    <row r="24" spans="2:3" s="158" customFormat="1" ht="7.5" customHeight="1" x14ac:dyDescent="0.2"/>
    <row r="25" spans="2:3" s="158" customFormat="1" ht="14.25" x14ac:dyDescent="0.2"/>
    <row r="26" spans="2:3" s="158" customFormat="1" ht="15.75" x14ac:dyDescent="0.25">
      <c r="B26" s="134" t="str">
        <f ca="1">OFFSET(Übersetzungen!B229,,Listen!$A$4,,)</f>
        <v>Evaluation objectifs quantitatifs du sous-projet</v>
      </c>
    </row>
    <row r="27" spans="2:3" s="158" customFormat="1" ht="3" customHeight="1" x14ac:dyDescent="0.2"/>
    <row r="28" spans="2:3" s="158" customFormat="1" ht="14.25" x14ac:dyDescent="0.2">
      <c r="B28" s="163">
        <f>'2.1_2.2 Angaben zu TP1'!B46</f>
        <v>0</v>
      </c>
    </row>
    <row r="29" spans="2:3" s="158" customFormat="1" ht="3" customHeight="1" x14ac:dyDescent="0.2"/>
    <row r="30" spans="2:3" s="158" customFormat="1" ht="14.25" x14ac:dyDescent="0.2">
      <c r="B30" s="164"/>
    </row>
    <row r="31" spans="2:3" s="158" customFormat="1" ht="3" customHeight="1" x14ac:dyDescent="0.2"/>
    <row r="32" spans="2:3" s="158" customFormat="1" ht="15.75" x14ac:dyDescent="0.25">
      <c r="B32" s="134" t="str">
        <f ca="1">OFFSET(Übersetzungen!B230,,Listen!$A$4,,)</f>
        <v>Evaluation objectifs qualitatifs du sous-projet</v>
      </c>
    </row>
    <row r="33" spans="2:2" s="158" customFormat="1" ht="3" customHeight="1" x14ac:dyDescent="0.2"/>
    <row r="34" spans="2:2" s="158" customFormat="1" ht="14.25" x14ac:dyDescent="0.2">
      <c r="B34" s="163">
        <f>'2.1_2.2 Angaben zu TP1'!B50</f>
        <v>0</v>
      </c>
    </row>
    <row r="35" spans="2:2" s="158" customFormat="1" ht="3" customHeight="1" x14ac:dyDescent="0.2"/>
    <row r="36" spans="2:2" s="158" customFormat="1" ht="14.25" x14ac:dyDescent="0.2">
      <c r="B36" s="164"/>
    </row>
    <row r="37" spans="2:2" s="158" customFormat="1" ht="3" customHeight="1" x14ac:dyDescent="0.2"/>
    <row r="38" spans="2:2" s="158" customFormat="1" ht="15.75" x14ac:dyDescent="0.25">
      <c r="B38" s="134" t="str">
        <f ca="1">OFFSET(Übersetzungen!B231,,Listen!$A$4,,)</f>
        <v>Mise en oeuvre des mesures et défi</v>
      </c>
    </row>
    <row r="39" spans="2:2" s="158" customFormat="1" ht="3" customHeight="1" x14ac:dyDescent="0.2"/>
    <row r="40" spans="2:2" s="158" customFormat="1" ht="14.25" x14ac:dyDescent="0.2">
      <c r="B40" s="164"/>
    </row>
    <row r="41" spans="2:2" s="158" customFormat="1" ht="3" customHeight="1" x14ac:dyDescent="0.2"/>
    <row r="42" spans="2:2" s="158" customFormat="1" ht="15.75" x14ac:dyDescent="0.25">
      <c r="B42" s="134" t="str">
        <f ca="1">OFFSET(Übersetzungen!B232,,Listen!$A$4,,)</f>
        <v>Mesures d'amélioration du sous-projet</v>
      </c>
    </row>
    <row r="43" spans="2:2" s="158" customFormat="1" ht="3" customHeight="1" x14ac:dyDescent="0.2"/>
    <row r="44" spans="2:2" s="158" customFormat="1" ht="14.25" x14ac:dyDescent="0.2">
      <c r="B44" s="164"/>
    </row>
    <row r="45" spans="2:2" s="158" customFormat="1" ht="3" customHeight="1" x14ac:dyDescent="0.2"/>
    <row r="46" spans="2:2" s="158" customFormat="1" ht="15.75" x14ac:dyDescent="0.25">
      <c r="B46" s="134" t="str">
        <f ca="1">OFFSET(Übersetzungen!B233,,Listen!$A$4,,)</f>
        <v>Remarques</v>
      </c>
    </row>
    <row r="47" spans="2:2" s="158" customFormat="1" ht="3" customHeight="1" x14ac:dyDescent="0.2"/>
    <row r="48" spans="2:2" s="158" customFormat="1" ht="14.25" x14ac:dyDescent="0.2">
      <c r="B48" s="164"/>
    </row>
    <row r="49" s="158" customFormat="1" ht="14.25" x14ac:dyDescent="0.2"/>
    <row r="50" ht="14.25" hidden="1" customHeight="1" x14ac:dyDescent="0.2"/>
    <row r="51" ht="14.25" hidden="1" customHeight="1" x14ac:dyDescent="0.2"/>
    <row r="52" ht="14.25" hidden="1" customHeight="1" x14ac:dyDescent="0.2"/>
    <row r="53" ht="14.25" hidden="1" customHeight="1" x14ac:dyDescent="0.2"/>
    <row r="54" ht="14.25" hidden="1" customHeight="1" x14ac:dyDescent="0.2"/>
    <row r="55" ht="14.25" hidden="1" customHeight="1" x14ac:dyDescent="0.2"/>
    <row r="56" ht="14.25" hidden="1" customHeight="1" x14ac:dyDescent="0.2"/>
    <row r="57" ht="14.25" hidden="1" customHeight="1" x14ac:dyDescent="0.2"/>
    <row r="58" ht="14.25" hidden="1" customHeight="1" x14ac:dyDescent="0.2"/>
    <row r="59" ht="14.25" hidden="1" customHeight="1" x14ac:dyDescent="0.2"/>
    <row r="60" ht="14.25" hidden="1" customHeight="1" x14ac:dyDescent="0.2"/>
    <row r="61" ht="14.25" hidden="1" customHeight="1" x14ac:dyDescent="0.2"/>
    <row r="62" ht="14.25" hidden="1" customHeight="1" x14ac:dyDescent="0.2"/>
    <row r="63" ht="14.25" hidden="1" customHeight="1" x14ac:dyDescent="0.2"/>
    <row r="64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</sheetData>
  <dataValidations count="4">
    <dataValidation type="list" allowBlank="1" showErrorMessage="1" error="Bitte wählen Sie des Art des Teilprojekts aus dem Drop-down Menü_x000a_" prompt="Betrifft das Teilprojekt nicht alle Anbieter desselben Produkts auf nationaler Ebene oder wird das Teilprojekt nicht von der nationalen Organisation geleitet, gilt es als regionales Teilprojekt." sqref="C14:C15" xr:uid="{00000000-0002-0000-0900-000000000000}">
      <formula1>Art_des_Teilprojekts</formula1>
    </dataValidation>
    <dataValidation type="textLength" allowBlank="1" showInputMessage="1" showErrorMessage="1" sqref="C21:C23 C16:C17 C9:C11" xr:uid="{00000000-0002-0000-0900-000001000000}">
      <formula1>0</formula1>
      <formula2>39</formula2>
    </dataValidation>
    <dataValidation type="whole" allowBlank="1" showInputMessage="1" showErrorMessage="1" error="Die Teilprojekt Nr. muss ein- oder zweistellig sein." sqref="C7" xr:uid="{00000000-0002-0000-0900-000002000000}">
      <formula1>1</formula1>
      <formula2>99</formula2>
    </dataValidation>
    <dataValidation type="whole" allowBlank="1" showInputMessage="1" showErrorMessage="1" sqref="C8" xr:uid="{00000000-0002-0000-0900-000003000000}">
      <formula1>1</formula1>
      <formula2>99</formula2>
    </dataValidation>
  </dataValidations>
  <pageMargins left="0.7" right="0.7" top="0.78740157499999996" bottom="0.78740157499999996" header="0.3" footer="0.3"/>
  <pageSetup paperSize="9" scale="91" orientation="portrait" r:id="rId1"/>
  <headerFooter>
    <oddFooter xml:space="preserve">&amp;LVersion 1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AH79"/>
  <sheetViews>
    <sheetView showGridLines="0" topLeftCell="E8" zoomScale="88" zoomScaleNormal="85" workbookViewId="0">
      <selection activeCell="F12" sqref="F12"/>
    </sheetView>
  </sheetViews>
  <sheetFormatPr baseColWidth="10" defaultColWidth="0" defaultRowHeight="14.25" zeroHeight="1" x14ac:dyDescent="0.2"/>
  <cols>
    <col min="1" max="2" width="3.5703125" style="4" customWidth="1"/>
    <col min="3" max="3" width="30.42578125" style="4" customWidth="1"/>
    <col min="4" max="4" width="40" style="4" customWidth="1"/>
    <col min="5" max="6" width="53.140625" style="4" customWidth="1"/>
    <col min="7" max="10" width="13.5703125" style="4" customWidth="1"/>
    <col min="11" max="11" width="2.85546875" style="4" customWidth="1"/>
    <col min="12" max="12" width="11.42578125" style="4" hidden="1" customWidth="1"/>
    <col min="13" max="13" width="41.140625" style="4" hidden="1" customWidth="1"/>
    <col min="14" max="22" width="13.140625" style="4" hidden="1" customWidth="1"/>
    <col min="23" max="23" width="5" style="4" hidden="1" customWidth="1"/>
    <col min="24" max="34" width="13.140625" style="4" hidden="1" customWidth="1"/>
    <col min="35" max="255" width="0" style="4" hidden="1" customWidth="1"/>
    <col min="256" max="16384" width="0" style="4" hidden="1"/>
  </cols>
  <sheetData>
    <row r="1" spans="2:24" x14ac:dyDescent="0.2">
      <c r="I1" s="4" t="s">
        <v>91</v>
      </c>
    </row>
    <row r="2" spans="2:24" ht="15.75" x14ac:dyDescent="0.25">
      <c r="B2" s="361" t="str">
        <f ca="1">OFFSET(Übersetzungen!B234,,Listen!$A$4,,)</f>
        <v>4.2 Mesures et instruments de communication</v>
      </c>
      <c r="C2" s="361"/>
      <c r="D2" s="361"/>
      <c r="E2" s="361"/>
      <c r="F2" s="361"/>
    </row>
    <row r="3" spans="2:24" ht="15.75" x14ac:dyDescent="0.25">
      <c r="B3" s="134"/>
    </row>
    <row r="4" spans="2:24" x14ac:dyDescent="0.2">
      <c r="B4" s="4" t="str">
        <f ca="1">OFFSET(Übersetzungen!B235,,Listen!$A$4,,)</f>
        <v>Sous-projet no:</v>
      </c>
      <c r="D4" s="65">
        <v>1</v>
      </c>
      <c r="E4" s="139" t="str">
        <f ca="1">OFFSET(Übersetzungen!B238,,Listen!$A$4,,)</f>
        <v>Total imputable:</v>
      </c>
      <c r="F4" s="140">
        <f>J34</f>
        <v>0</v>
      </c>
    </row>
    <row r="5" spans="2:24" ht="3" customHeight="1" x14ac:dyDescent="0.2">
      <c r="D5" s="65"/>
      <c r="E5" s="139"/>
    </row>
    <row r="6" spans="2:24" x14ac:dyDescent="0.2">
      <c r="B6" s="4" t="str">
        <f ca="1">OFFSET(Übersetzungen!B236,,Listen!$A$4,,)</f>
        <v>Titre du sous-projet:</v>
      </c>
      <c r="D6" s="65" t="str">
        <f>IF('2.1_2.2 Angaben zu TP1'!$B$11=0,"",'2.1_2.2 Angaben zu TP1'!$B$11)</f>
        <v/>
      </c>
      <c r="E6" s="139"/>
      <c r="F6" s="140"/>
    </row>
    <row r="7" spans="2:24" ht="3" customHeight="1" x14ac:dyDescent="0.2">
      <c r="D7" s="65"/>
      <c r="E7" s="139"/>
    </row>
    <row r="8" spans="2:24" x14ac:dyDescent="0.2">
      <c r="B8" s="4" t="str">
        <f ca="1">OFFSET(Übersetzungen!B237,,Listen!$A$4,,)</f>
        <v>Type de sous-projet:</v>
      </c>
      <c r="D8" s="65" t="str">
        <f>IF('2.1_2.2 Angaben zu TP1'!$B$15=0,"",'2.1_2.2 Angaben zu TP1'!$B$15)</f>
        <v/>
      </c>
      <c r="E8" s="139"/>
      <c r="F8" s="140"/>
    </row>
    <row r="9" spans="2:24" x14ac:dyDescent="0.2"/>
    <row r="10" spans="2:24" ht="15" x14ac:dyDescent="0.25">
      <c r="B10" s="16" t="str">
        <f ca="1">OFFSET(Übersetzungen!B239,,Listen!$A$4,,)</f>
        <v>Coûts totaux selon instruments et supports publicitaires</v>
      </c>
      <c r="C10" s="16"/>
    </row>
    <row r="11" spans="2:24" ht="6.75" customHeight="1" x14ac:dyDescent="0.2"/>
    <row r="12" spans="2:24" s="144" customFormat="1" ht="79.5" customHeight="1" x14ac:dyDescent="0.2">
      <c r="B12" s="141" t="str">
        <f ca="1">OFFSET(Übersetzungen!B240,,Listen!$A$4,,)</f>
        <v>No</v>
      </c>
      <c r="C12" s="141" t="str">
        <f ca="1">OFFSET(Übersetzungen!B241,,Listen!$A$4,,)</f>
        <v>Mesure</v>
      </c>
      <c r="D12" s="142" t="str">
        <f ca="1">OFFSET(Übersetzungen!B242,,Listen!$A$4,,)</f>
        <v>Support publicitaire</v>
      </c>
      <c r="E12" s="141" t="str">
        <f ca="1">OFFSET(Übersetzungen!B243,,Listen!$A$4,,)</f>
        <v>Mesures complémentaires</v>
      </c>
      <c r="F12" s="142" t="str">
        <f ca="1">OFFSET(Übersetzungen!B244,,Listen!$A$4,,)</f>
        <v>Remarques</v>
      </c>
      <c r="G12" s="142" t="str">
        <f ca="1">OFFSET(Übersetzungen!B245,,Listen!$A$4,,)</f>
        <v>Budget brut 
TVA comprise, en fr.</v>
      </c>
      <c r="H12" s="142" t="str">
        <f ca="1">OFFSET(Übersetzungen!B249,,Listen!$A$4,,)</f>
        <v>Coûts brut TVA comprise, en fr.</v>
      </c>
      <c r="I12" s="142" t="str">
        <f ca="1">OFFSET(Übersetzungen!B250,,Listen!$A$4,,)</f>
        <v>Réduction des frais 
TVA comprise, en fr.</v>
      </c>
      <c r="J12" s="142" t="str">
        <f ca="1">OFFSET(Übersetzungen!B251,,Listen!$A$4,,)</f>
        <v>Coûts net
TVA comprise, en fr.</v>
      </c>
      <c r="K12" s="143"/>
      <c r="M12" s="4"/>
      <c r="N12" s="4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2:24" s="16" customFormat="1" ht="15" x14ac:dyDescent="0.25">
      <c r="B13" s="137">
        <v>1</v>
      </c>
      <c r="C13" s="168">
        <f>'2.3_2.4 Erfassung TP1'!C13</f>
        <v>0</v>
      </c>
      <c r="D13" s="168">
        <f>'2.3_2.4 Erfassung TP1'!D13</f>
        <v>0</v>
      </c>
      <c r="E13" s="169"/>
      <c r="F13" s="170"/>
      <c r="G13" s="171">
        <f>'2.3_2.4 Erfassung TP1'!I13</f>
        <v>0</v>
      </c>
      <c r="H13" s="172"/>
      <c r="I13" s="172"/>
      <c r="J13" s="171">
        <f t="shared" ref="J13:J32" si="0">H13-I13</f>
        <v>0</v>
      </c>
      <c r="M13" s="4"/>
      <c r="N13" s="4"/>
      <c r="P13" s="4"/>
      <c r="Q13" s="4"/>
      <c r="R13" s="4"/>
      <c r="S13" s="4"/>
      <c r="T13" s="4"/>
      <c r="U13" s="4"/>
      <c r="V13" s="4"/>
      <c r="W13" s="4"/>
      <c r="X13" s="4"/>
    </row>
    <row r="14" spans="2:24" s="16" customFormat="1" ht="15" x14ac:dyDescent="0.25">
      <c r="B14" s="137">
        <v>2</v>
      </c>
      <c r="C14" s="168">
        <f>'2.3_2.4 Erfassung TP1'!C14</f>
        <v>0</v>
      </c>
      <c r="D14" s="168">
        <f>'2.3_2.4 Erfassung TP1'!D14</f>
        <v>0</v>
      </c>
      <c r="E14" s="169"/>
      <c r="F14" s="170"/>
      <c r="G14" s="171">
        <f>'2.3_2.4 Erfassung TP1'!I14</f>
        <v>0</v>
      </c>
      <c r="H14" s="172"/>
      <c r="I14" s="172"/>
      <c r="J14" s="171">
        <f t="shared" si="0"/>
        <v>0</v>
      </c>
      <c r="M14" s="4"/>
      <c r="N14" s="4"/>
    </row>
    <row r="15" spans="2:24" s="16" customFormat="1" ht="15" x14ac:dyDescent="0.25">
      <c r="B15" s="137">
        <v>3</v>
      </c>
      <c r="C15" s="168">
        <f>'2.3_2.4 Erfassung TP1'!C15</f>
        <v>0</v>
      </c>
      <c r="D15" s="168">
        <f>'2.3_2.4 Erfassung TP1'!D15</f>
        <v>0</v>
      </c>
      <c r="E15" s="169"/>
      <c r="F15" s="170"/>
      <c r="G15" s="171">
        <f>'2.3_2.4 Erfassung TP1'!I15</f>
        <v>0</v>
      </c>
      <c r="H15" s="172"/>
      <c r="I15" s="172"/>
      <c r="J15" s="171">
        <f t="shared" si="0"/>
        <v>0</v>
      </c>
      <c r="M15" s="4"/>
      <c r="N15" s="4"/>
    </row>
    <row r="16" spans="2:24" s="16" customFormat="1" ht="15" x14ac:dyDescent="0.25">
      <c r="B16" s="137">
        <v>4</v>
      </c>
      <c r="C16" s="168">
        <f>'2.3_2.4 Erfassung TP1'!C16</f>
        <v>0</v>
      </c>
      <c r="D16" s="168">
        <f>'2.3_2.4 Erfassung TP1'!D16</f>
        <v>0</v>
      </c>
      <c r="E16" s="169"/>
      <c r="F16" s="170"/>
      <c r="G16" s="171">
        <f>'2.3_2.4 Erfassung TP1'!I16</f>
        <v>0</v>
      </c>
      <c r="H16" s="172"/>
      <c r="I16" s="172"/>
      <c r="J16" s="171">
        <f t="shared" si="0"/>
        <v>0</v>
      </c>
      <c r="M16" s="4"/>
      <c r="N16" s="4"/>
    </row>
    <row r="17" spans="2:14" s="16" customFormat="1" ht="15" x14ac:dyDescent="0.25">
      <c r="B17" s="137">
        <v>5</v>
      </c>
      <c r="C17" s="168">
        <f>'2.3_2.4 Erfassung TP1'!C17</f>
        <v>0</v>
      </c>
      <c r="D17" s="168">
        <f>'2.3_2.4 Erfassung TP1'!D17</f>
        <v>0</v>
      </c>
      <c r="E17" s="169"/>
      <c r="F17" s="170"/>
      <c r="G17" s="171">
        <f>'2.3_2.4 Erfassung TP1'!I17</f>
        <v>0</v>
      </c>
      <c r="H17" s="172"/>
      <c r="I17" s="172"/>
      <c r="J17" s="171">
        <f t="shared" si="0"/>
        <v>0</v>
      </c>
      <c r="M17" s="4"/>
      <c r="N17" s="4"/>
    </row>
    <row r="18" spans="2:14" s="16" customFormat="1" ht="15" x14ac:dyDescent="0.25">
      <c r="B18" s="137">
        <v>6</v>
      </c>
      <c r="C18" s="168">
        <f>'2.3_2.4 Erfassung TP1'!C18</f>
        <v>0</v>
      </c>
      <c r="D18" s="168">
        <f>'2.3_2.4 Erfassung TP1'!D18</f>
        <v>0</v>
      </c>
      <c r="E18" s="169"/>
      <c r="F18" s="170"/>
      <c r="G18" s="171">
        <f>'2.3_2.4 Erfassung TP1'!I18</f>
        <v>0</v>
      </c>
      <c r="H18" s="172"/>
      <c r="I18" s="172"/>
      <c r="J18" s="171">
        <f t="shared" si="0"/>
        <v>0</v>
      </c>
      <c r="M18" s="4"/>
      <c r="N18" s="4"/>
    </row>
    <row r="19" spans="2:14" s="16" customFormat="1" ht="15" x14ac:dyDescent="0.25">
      <c r="B19" s="137">
        <v>7</v>
      </c>
      <c r="C19" s="168">
        <f>'2.3_2.4 Erfassung TP1'!C19</f>
        <v>0</v>
      </c>
      <c r="D19" s="168">
        <f>'2.3_2.4 Erfassung TP1'!D19</f>
        <v>0</v>
      </c>
      <c r="E19" s="169"/>
      <c r="F19" s="170"/>
      <c r="G19" s="171">
        <f>'2.3_2.4 Erfassung TP1'!I19</f>
        <v>0</v>
      </c>
      <c r="H19" s="172"/>
      <c r="I19" s="172"/>
      <c r="J19" s="171">
        <f t="shared" si="0"/>
        <v>0</v>
      </c>
      <c r="M19" s="4"/>
      <c r="N19" s="4"/>
    </row>
    <row r="20" spans="2:14" s="16" customFormat="1" ht="15" x14ac:dyDescent="0.25">
      <c r="B20" s="137">
        <v>8</v>
      </c>
      <c r="C20" s="168">
        <f>'2.3_2.4 Erfassung TP1'!C20</f>
        <v>0</v>
      </c>
      <c r="D20" s="168">
        <f>'2.3_2.4 Erfassung TP1'!D20</f>
        <v>0</v>
      </c>
      <c r="E20" s="169"/>
      <c r="F20" s="170"/>
      <c r="G20" s="171">
        <f>'2.3_2.4 Erfassung TP1'!I20</f>
        <v>0</v>
      </c>
      <c r="H20" s="172"/>
      <c r="I20" s="172"/>
      <c r="J20" s="171">
        <f t="shared" si="0"/>
        <v>0</v>
      </c>
      <c r="M20" s="4"/>
      <c r="N20" s="4"/>
    </row>
    <row r="21" spans="2:14" s="16" customFormat="1" ht="15" x14ac:dyDescent="0.25">
      <c r="B21" s="137">
        <v>9</v>
      </c>
      <c r="C21" s="168">
        <f>'2.3_2.4 Erfassung TP1'!C21</f>
        <v>0</v>
      </c>
      <c r="D21" s="168">
        <f>'2.3_2.4 Erfassung TP1'!D21</f>
        <v>0</v>
      </c>
      <c r="E21" s="169"/>
      <c r="F21" s="170"/>
      <c r="G21" s="171">
        <f>'2.3_2.4 Erfassung TP1'!I21</f>
        <v>0</v>
      </c>
      <c r="H21" s="172"/>
      <c r="I21" s="172"/>
      <c r="J21" s="171">
        <f t="shared" si="0"/>
        <v>0</v>
      </c>
      <c r="M21" s="4"/>
      <c r="N21" s="4"/>
    </row>
    <row r="22" spans="2:14" s="16" customFormat="1" ht="15" x14ac:dyDescent="0.25">
      <c r="B22" s="137">
        <v>10</v>
      </c>
      <c r="C22" s="168">
        <f>'2.3_2.4 Erfassung TP1'!C22</f>
        <v>0</v>
      </c>
      <c r="D22" s="168">
        <f>'2.3_2.4 Erfassung TP1'!D22</f>
        <v>0</v>
      </c>
      <c r="E22" s="169"/>
      <c r="F22" s="170"/>
      <c r="G22" s="171">
        <f>'2.3_2.4 Erfassung TP1'!I22</f>
        <v>0</v>
      </c>
      <c r="H22" s="172"/>
      <c r="I22" s="172"/>
      <c r="J22" s="171">
        <f t="shared" si="0"/>
        <v>0</v>
      </c>
      <c r="M22" s="4"/>
      <c r="N22" s="4"/>
    </row>
    <row r="23" spans="2:14" s="16" customFormat="1" ht="15" x14ac:dyDescent="0.25">
      <c r="B23" s="137">
        <v>11</v>
      </c>
      <c r="C23" s="168">
        <f>'2.3_2.4 Erfassung TP1'!C23</f>
        <v>0</v>
      </c>
      <c r="D23" s="168">
        <f>'2.3_2.4 Erfassung TP1'!D23</f>
        <v>0</v>
      </c>
      <c r="E23" s="169"/>
      <c r="F23" s="170"/>
      <c r="G23" s="171">
        <f>'2.3_2.4 Erfassung TP1'!I23</f>
        <v>0</v>
      </c>
      <c r="H23" s="172"/>
      <c r="I23" s="172"/>
      <c r="J23" s="171">
        <f t="shared" si="0"/>
        <v>0</v>
      </c>
      <c r="M23" s="4"/>
      <c r="N23" s="4"/>
    </row>
    <row r="24" spans="2:14" s="16" customFormat="1" ht="15" x14ac:dyDescent="0.25">
      <c r="B24" s="137">
        <v>12</v>
      </c>
      <c r="C24" s="168">
        <f>'2.3_2.4 Erfassung TP1'!C24</f>
        <v>0</v>
      </c>
      <c r="D24" s="168">
        <f>'2.3_2.4 Erfassung TP1'!D24</f>
        <v>0</v>
      </c>
      <c r="E24" s="169"/>
      <c r="F24" s="170"/>
      <c r="G24" s="171">
        <f>'2.3_2.4 Erfassung TP1'!I24</f>
        <v>0</v>
      </c>
      <c r="H24" s="172"/>
      <c r="I24" s="172"/>
      <c r="J24" s="171">
        <f t="shared" si="0"/>
        <v>0</v>
      </c>
      <c r="M24" s="4"/>
      <c r="N24" s="4"/>
    </row>
    <row r="25" spans="2:14" s="16" customFormat="1" ht="15" x14ac:dyDescent="0.25">
      <c r="B25" s="137">
        <v>13</v>
      </c>
      <c r="C25" s="168">
        <f>'2.3_2.4 Erfassung TP1'!C25</f>
        <v>0</v>
      </c>
      <c r="D25" s="168">
        <f>'2.3_2.4 Erfassung TP1'!D25</f>
        <v>0</v>
      </c>
      <c r="E25" s="169"/>
      <c r="F25" s="170"/>
      <c r="G25" s="171">
        <f>'2.3_2.4 Erfassung TP1'!I25</f>
        <v>0</v>
      </c>
      <c r="H25" s="172"/>
      <c r="I25" s="172"/>
      <c r="J25" s="171">
        <f t="shared" si="0"/>
        <v>0</v>
      </c>
      <c r="M25" s="4"/>
      <c r="N25" s="4"/>
    </row>
    <row r="26" spans="2:14" s="16" customFormat="1" ht="15" x14ac:dyDescent="0.25">
      <c r="B26" s="137">
        <v>14</v>
      </c>
      <c r="C26" s="168">
        <f>'2.3_2.4 Erfassung TP1'!C26</f>
        <v>0</v>
      </c>
      <c r="D26" s="168">
        <f>'2.3_2.4 Erfassung TP1'!D26</f>
        <v>0</v>
      </c>
      <c r="E26" s="169"/>
      <c r="F26" s="170"/>
      <c r="G26" s="171">
        <f>'2.3_2.4 Erfassung TP1'!I26</f>
        <v>0</v>
      </c>
      <c r="H26" s="172"/>
      <c r="I26" s="172"/>
      <c r="J26" s="171">
        <f t="shared" si="0"/>
        <v>0</v>
      </c>
      <c r="M26" s="4"/>
      <c r="N26" s="4"/>
    </row>
    <row r="27" spans="2:14" s="16" customFormat="1" ht="15" x14ac:dyDescent="0.25">
      <c r="B27" s="137">
        <v>15</v>
      </c>
      <c r="C27" s="168">
        <f>'2.3_2.4 Erfassung TP1'!C27</f>
        <v>0</v>
      </c>
      <c r="D27" s="168">
        <f>'2.3_2.4 Erfassung TP1'!D27</f>
        <v>0</v>
      </c>
      <c r="E27" s="169"/>
      <c r="F27" s="170"/>
      <c r="G27" s="171">
        <f>'2.3_2.4 Erfassung TP1'!I27</f>
        <v>0</v>
      </c>
      <c r="H27" s="172"/>
      <c r="I27" s="172"/>
      <c r="J27" s="171">
        <f t="shared" si="0"/>
        <v>0</v>
      </c>
      <c r="M27" s="4"/>
      <c r="N27" s="4"/>
    </row>
    <row r="28" spans="2:14" s="16" customFormat="1" ht="15" x14ac:dyDescent="0.25">
      <c r="B28" s="137">
        <v>16</v>
      </c>
      <c r="C28" s="168">
        <f>'2.3_2.4 Erfassung TP1'!C28</f>
        <v>0</v>
      </c>
      <c r="D28" s="168">
        <f>'2.3_2.4 Erfassung TP1'!D28</f>
        <v>0</v>
      </c>
      <c r="E28" s="169"/>
      <c r="F28" s="170"/>
      <c r="G28" s="171">
        <f>'2.3_2.4 Erfassung TP1'!I28</f>
        <v>0</v>
      </c>
      <c r="H28" s="172"/>
      <c r="I28" s="172"/>
      <c r="J28" s="171">
        <f t="shared" si="0"/>
        <v>0</v>
      </c>
      <c r="M28" s="4"/>
      <c r="N28" s="4"/>
    </row>
    <row r="29" spans="2:14" s="16" customFormat="1" ht="15" x14ac:dyDescent="0.25">
      <c r="B29" s="137">
        <v>17</v>
      </c>
      <c r="C29" s="168">
        <f>'2.3_2.4 Erfassung TP1'!C29</f>
        <v>0</v>
      </c>
      <c r="D29" s="168">
        <f>'2.3_2.4 Erfassung TP1'!D29</f>
        <v>0</v>
      </c>
      <c r="E29" s="169"/>
      <c r="F29" s="170"/>
      <c r="G29" s="171">
        <f>'2.3_2.4 Erfassung TP1'!I29</f>
        <v>0</v>
      </c>
      <c r="H29" s="172"/>
      <c r="I29" s="172"/>
      <c r="J29" s="171">
        <f t="shared" si="0"/>
        <v>0</v>
      </c>
      <c r="M29" s="4"/>
      <c r="N29" s="4"/>
    </row>
    <row r="30" spans="2:14" s="16" customFormat="1" ht="15" x14ac:dyDescent="0.25">
      <c r="B30" s="137">
        <v>18</v>
      </c>
      <c r="C30" s="168">
        <f>'2.3_2.4 Erfassung TP1'!C30</f>
        <v>0</v>
      </c>
      <c r="D30" s="168">
        <f>'2.3_2.4 Erfassung TP1'!D30</f>
        <v>0</v>
      </c>
      <c r="E30" s="169"/>
      <c r="F30" s="170"/>
      <c r="G30" s="171">
        <f>'2.3_2.4 Erfassung TP1'!I30</f>
        <v>0</v>
      </c>
      <c r="H30" s="172"/>
      <c r="I30" s="172"/>
      <c r="J30" s="171">
        <f t="shared" si="0"/>
        <v>0</v>
      </c>
      <c r="M30" s="4"/>
      <c r="N30" s="4"/>
    </row>
    <row r="31" spans="2:14" s="16" customFormat="1" ht="15" x14ac:dyDescent="0.25">
      <c r="B31" s="137">
        <v>19</v>
      </c>
      <c r="C31" s="168">
        <f>'2.3_2.4 Erfassung TP1'!C31</f>
        <v>0</v>
      </c>
      <c r="D31" s="168">
        <f>'2.3_2.4 Erfassung TP1'!D31</f>
        <v>0</v>
      </c>
      <c r="E31" s="169"/>
      <c r="F31" s="170"/>
      <c r="G31" s="171">
        <f>'2.3_2.4 Erfassung TP1'!I31</f>
        <v>0</v>
      </c>
      <c r="H31" s="172"/>
      <c r="I31" s="172"/>
      <c r="J31" s="171">
        <f t="shared" si="0"/>
        <v>0</v>
      </c>
      <c r="M31" s="4"/>
      <c r="N31" s="4"/>
    </row>
    <row r="32" spans="2:14" s="16" customFormat="1" ht="15" x14ac:dyDescent="0.25">
      <c r="B32" s="137">
        <v>20</v>
      </c>
      <c r="C32" s="168">
        <f>'2.3_2.4 Erfassung TP1'!C32</f>
        <v>0</v>
      </c>
      <c r="D32" s="168">
        <f>'2.3_2.4 Erfassung TP1'!D32</f>
        <v>0</v>
      </c>
      <c r="E32" s="169"/>
      <c r="F32" s="170"/>
      <c r="G32" s="171">
        <f>'2.3_2.4 Erfassung TP1'!I32</f>
        <v>0</v>
      </c>
      <c r="H32" s="172"/>
      <c r="I32" s="172"/>
      <c r="J32" s="171">
        <f t="shared" si="0"/>
        <v>0</v>
      </c>
      <c r="M32" s="4"/>
      <c r="N32" s="4"/>
    </row>
    <row r="33" spans="2:14" ht="6.75" customHeight="1" thickBot="1" x14ac:dyDescent="0.25">
      <c r="D33" s="146"/>
      <c r="G33" s="147"/>
      <c r="H33" s="147"/>
      <c r="I33" s="147"/>
      <c r="J33" s="147"/>
    </row>
    <row r="34" spans="2:14" s="16" customFormat="1" ht="15.75" thickBot="1" x14ac:dyDescent="0.3">
      <c r="B34" s="16" t="str">
        <f ca="1">OFFSET(Übersetzungen!B253,,Listen!$A$4,,)</f>
        <v>Coûts totaux selon mesures et supports publicitaires</v>
      </c>
      <c r="G34" s="173">
        <f>SUM(G13:G32)</f>
        <v>0</v>
      </c>
      <c r="H34" s="173">
        <f>SUM(H13:H32)</f>
        <v>0</v>
      </c>
      <c r="I34" s="173">
        <f>SUM(I13:I32)</f>
        <v>0</v>
      </c>
      <c r="J34" s="173">
        <f>SUM(J13:J32)</f>
        <v>0</v>
      </c>
      <c r="M34" s="4"/>
      <c r="N34" s="4"/>
    </row>
    <row r="35" spans="2:14" s="16" customFormat="1" ht="15.75" thickTop="1" x14ac:dyDescent="0.25">
      <c r="I35" s="138"/>
      <c r="J35" s="138"/>
      <c r="M35" s="4"/>
      <c r="N35" s="4"/>
    </row>
    <row r="36" spans="2:14" s="16" customFormat="1" ht="15" x14ac:dyDescent="0.25">
      <c r="I36" s="138"/>
      <c r="J36" s="138"/>
      <c r="M36" s="4"/>
    </row>
    <row r="37" spans="2:14" x14ac:dyDescent="0.2"/>
    <row r="38" spans="2:14" x14ac:dyDescent="0.2"/>
    <row r="39" spans="2:14" x14ac:dyDescent="0.2"/>
    <row r="40" spans="2:14" x14ac:dyDescent="0.2"/>
    <row r="41" spans="2:14" x14ac:dyDescent="0.2"/>
    <row r="42" spans="2:14" x14ac:dyDescent="0.2"/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</sheetData>
  <sheetProtection algorithmName="SHA-512" hashValue="fuGNZuh80M8lgcmoBbdo6D9TbarZT47ePniO2tv+k0PU9FvU8g3bwfa/GG5n37tYm+EFkn0JUraHcABHDj6bNg==" saltValue="TBfOnrLV81gpHihteDDFmQ==" spinCount="100000" sheet="1" objects="1" scenarios="1"/>
  <mergeCells count="1">
    <mergeCell ref="B2:F2"/>
  </mergeCells>
  <dataValidations count="2">
    <dataValidation type="decimal" operator="greaterThan" allowBlank="1" showInputMessage="1" showErrorMessage="1" error="Der eingegebene Wert ist nicht gültig._x000a_La valeur saisie n'est pas valide." sqref="I13:I32" xr:uid="{00000000-0002-0000-0A00-000002000000}">
      <formula1>-9999999999999</formula1>
    </dataValidation>
    <dataValidation type="whole" operator="greaterThanOrEqual" allowBlank="1" showInputMessage="1" showErrorMessage="1" error="Der eingegebene Wert ist nicht gültig._x000a_La valeur saisie n'est pas valide." sqref="G13:H32" xr:uid="{00000000-0002-0000-0A00-000001000000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45" pageOrder="overThenDown" orientation="landscape" r:id="rId1"/>
  <headerFooter>
    <oddFooter xml:space="preserve">&amp;LVersion 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J151"/>
  <sheetViews>
    <sheetView showGridLines="0" zoomScale="85" zoomScaleNormal="85" zoomScalePageLayoutView="85" workbookViewId="0">
      <selection activeCell="B15" sqref="B15:E15"/>
    </sheetView>
  </sheetViews>
  <sheetFormatPr baseColWidth="10" defaultColWidth="0" defaultRowHeight="14.25" customHeight="1" zeroHeight="1" x14ac:dyDescent="0.2"/>
  <cols>
    <col min="1" max="1" width="2.5703125" style="2" customWidth="1"/>
    <col min="2" max="2" width="6.85546875" style="2" customWidth="1"/>
    <col min="3" max="3" width="21.42578125" style="2" customWidth="1"/>
    <col min="4" max="4" width="9.85546875" style="2" customWidth="1"/>
    <col min="5" max="5" width="1.85546875" style="2" customWidth="1"/>
    <col min="6" max="8" width="11.85546875" style="2" customWidth="1"/>
    <col min="9" max="9" width="10.140625" style="2" customWidth="1"/>
    <col min="10" max="10" width="4.140625" style="2" customWidth="1"/>
    <col min="11" max="16384" width="11.42578125" style="2" hidden="1"/>
  </cols>
  <sheetData>
    <row r="1" spans="2:9" x14ac:dyDescent="0.2"/>
    <row r="2" spans="2:9" ht="15.75" x14ac:dyDescent="0.25">
      <c r="B2" s="3" t="e">
        <f ca="1">OFFSET(Übersetzungen!#REF!,,Listen!$A$4,,)</f>
        <v>#REF!</v>
      </c>
      <c r="E2"/>
      <c r="F2"/>
    </row>
    <row r="3" spans="2:9" ht="15" x14ac:dyDescent="0.25">
      <c r="E3"/>
      <c r="F3"/>
    </row>
    <row r="4" spans="2:9" ht="15" customHeight="1" x14ac:dyDescent="0.2">
      <c r="B4" s="2" t="e">
        <f ca="1">OFFSET(Übersetzungen!#REF!,,Listen!$A$4,,)</f>
        <v>#REF!</v>
      </c>
      <c r="D4" s="65">
        <v>1</v>
      </c>
      <c r="E4" s="6"/>
      <c r="F4" s="6"/>
      <c r="G4" s="6"/>
    </row>
    <row r="5" spans="2:9" ht="3" customHeight="1" x14ac:dyDescent="0.2">
      <c r="C5" s="4"/>
      <c r="D5" s="6"/>
      <c r="E5" s="6"/>
      <c r="F5" s="6"/>
      <c r="G5" s="6"/>
    </row>
    <row r="6" spans="2:9" ht="15" customHeight="1" x14ac:dyDescent="0.2">
      <c r="B6" s="2" t="e">
        <f ca="1">OFFSET(Übersetzungen!#REF!,,Listen!$A$4,,)</f>
        <v>#REF!</v>
      </c>
      <c r="D6" s="364" t="str">
        <f>IF('2.1_2.2 Angaben zu TP1'!$C$9=0,"",'2.1_2.2 Angaben zu TP1'!$C$9)</f>
        <v/>
      </c>
      <c r="E6" s="364"/>
      <c r="F6" s="364"/>
      <c r="G6" s="364"/>
    </row>
    <row r="7" spans="2:9" ht="15" x14ac:dyDescent="0.25">
      <c r="E7"/>
      <c r="F7"/>
    </row>
    <row r="8" spans="2:9" ht="15" x14ac:dyDescent="0.25">
      <c r="B8" s="1" t="e">
        <f ca="1">OFFSET(Übersetzungen!#REF!,,Listen!$A$4,,)</f>
        <v>#REF!</v>
      </c>
      <c r="E8"/>
      <c r="F8"/>
    </row>
    <row r="9" spans="2:9" ht="15" x14ac:dyDescent="0.25">
      <c r="E9"/>
      <c r="F9"/>
    </row>
    <row r="10" spans="2:9" ht="15.75" x14ac:dyDescent="0.25">
      <c r="B10" s="365" t="e">
        <f ca="1">OFFSET(Übersetzungen!#REF!,,Listen!$A$4,,)</f>
        <v>#REF!</v>
      </c>
      <c r="C10" s="366"/>
      <c r="D10" s="366"/>
      <c r="E10" s="367"/>
      <c r="F10" s="69" t="e">
        <f>'1. Angaben zum Gesamtprojekt'!#REF!</f>
        <v>#REF!</v>
      </c>
      <c r="G10" s="49" t="e">
        <f>F10+1</f>
        <v>#REF!</v>
      </c>
      <c r="H10" s="49" t="e">
        <f>G10+1</f>
        <v>#REF!</v>
      </c>
      <c r="I10" s="49" t="e">
        <f>H10+1</f>
        <v>#REF!</v>
      </c>
    </row>
    <row r="11" spans="2:9" x14ac:dyDescent="0.2">
      <c r="B11" s="326" t="e">
        <f ca="1">OFFSET(Übersetzungen!#REF!,,Listen!$A$4,,)</f>
        <v>#REF!</v>
      </c>
      <c r="C11" s="362"/>
      <c r="D11" s="362"/>
      <c r="E11" s="363"/>
      <c r="F11" s="78"/>
      <c r="G11" s="78"/>
      <c r="H11" s="78"/>
      <c r="I11" s="78"/>
    </row>
    <row r="12" spans="2:9" x14ac:dyDescent="0.2">
      <c r="B12" s="326" t="e">
        <f ca="1">OFFSET(Übersetzungen!#REF!,,Listen!$A$4,,)</f>
        <v>#REF!</v>
      </c>
      <c r="C12" s="362"/>
      <c r="D12" s="362"/>
      <c r="E12" s="363"/>
      <c r="F12" s="79"/>
      <c r="G12" s="79"/>
      <c r="H12" s="79"/>
      <c r="I12" s="79"/>
    </row>
    <row r="13" spans="2:9" x14ac:dyDescent="0.2">
      <c r="B13" s="326" t="e">
        <f ca="1">OFFSET(Übersetzungen!#REF!,,Listen!$A$4,,)</f>
        <v>#REF!</v>
      </c>
      <c r="C13" s="362"/>
      <c r="D13" s="362"/>
      <c r="E13" s="363"/>
      <c r="F13" s="79"/>
      <c r="G13" s="80"/>
      <c r="H13" s="80"/>
      <c r="I13" s="80"/>
    </row>
    <row r="14" spans="2:9" x14ac:dyDescent="0.2">
      <c r="B14" s="326" t="e">
        <f ca="1">OFFSET(Übersetzungen!#REF!,,Listen!$A$4,,)</f>
        <v>#REF!</v>
      </c>
      <c r="C14" s="362"/>
      <c r="D14" s="362"/>
      <c r="E14" s="363"/>
      <c r="F14" s="79"/>
      <c r="G14" s="80"/>
      <c r="H14" s="80"/>
      <c r="I14" s="80"/>
    </row>
    <row r="15" spans="2:9" x14ac:dyDescent="0.2">
      <c r="B15" s="326" t="e">
        <f ca="1">OFFSET(Übersetzungen!#REF!,,Listen!$A$4,,)</f>
        <v>#REF!</v>
      </c>
      <c r="C15" s="362"/>
      <c r="D15" s="362"/>
      <c r="E15" s="363"/>
      <c r="F15" s="79"/>
      <c r="G15" s="80"/>
      <c r="H15" s="80"/>
      <c r="I15" s="80"/>
    </row>
    <row r="16" spans="2:9" x14ac:dyDescent="0.2">
      <c r="B16" s="370"/>
      <c r="C16" s="371"/>
      <c r="D16" s="371"/>
      <c r="E16" s="372"/>
      <c r="F16" s="79"/>
      <c r="G16" s="80"/>
      <c r="H16" s="80"/>
      <c r="I16" s="80"/>
    </row>
    <row r="17" spans="2:9" x14ac:dyDescent="0.2">
      <c r="B17" s="373"/>
      <c r="C17" s="371"/>
      <c r="D17" s="371"/>
      <c r="E17" s="372"/>
      <c r="F17" s="79"/>
      <c r="G17" s="80"/>
      <c r="H17" s="80"/>
      <c r="I17" s="80"/>
    </row>
    <row r="18" spans="2:9" x14ac:dyDescent="0.2">
      <c r="B18" s="370"/>
      <c r="C18" s="371"/>
      <c r="D18" s="371"/>
      <c r="E18" s="372"/>
      <c r="F18" s="79"/>
      <c r="G18" s="80"/>
      <c r="H18" s="80"/>
      <c r="I18" s="80"/>
    </row>
    <row r="19" spans="2:9" x14ac:dyDescent="0.2">
      <c r="B19" s="370"/>
      <c r="C19" s="371"/>
      <c r="D19" s="371"/>
      <c r="E19" s="372"/>
      <c r="F19" s="79"/>
      <c r="G19" s="80"/>
      <c r="H19" s="80"/>
      <c r="I19" s="80"/>
    </row>
    <row r="20" spans="2:9" x14ac:dyDescent="0.2">
      <c r="B20" s="370"/>
      <c r="C20" s="371"/>
      <c r="D20" s="371"/>
      <c r="E20" s="372"/>
      <c r="F20" s="79"/>
      <c r="G20" s="80"/>
      <c r="H20" s="80"/>
      <c r="I20" s="80"/>
    </row>
    <row r="21" spans="2:9" ht="15" x14ac:dyDescent="0.25">
      <c r="B21" s="330" t="e">
        <f ca="1">OFFSET(Übersetzungen!#REF!,,Listen!$A$4,,)</f>
        <v>#REF!</v>
      </c>
      <c r="C21" s="368"/>
      <c r="D21" s="368"/>
      <c r="E21" s="369"/>
      <c r="F21" s="55">
        <f>SUM(F11:F20)</f>
        <v>0</v>
      </c>
      <c r="G21" s="55">
        <f>SUM(G11:G20)</f>
        <v>0</v>
      </c>
      <c r="H21" s="55">
        <f>SUM(H11:H20)</f>
        <v>0</v>
      </c>
      <c r="I21" s="55">
        <f>SUM(I11:I20)</f>
        <v>0</v>
      </c>
    </row>
    <row r="22" spans="2:9" ht="15" x14ac:dyDescent="0.25">
      <c r="B22" s="330" t="e">
        <f ca="1">OFFSET(Übersetzungen!#REF!,,Listen!$A$4,,)</f>
        <v>#REF!</v>
      </c>
      <c r="C22" s="368"/>
      <c r="D22" s="368"/>
      <c r="E22" s="369"/>
      <c r="F22" s="89"/>
      <c r="G22" s="89"/>
      <c r="H22" s="89"/>
      <c r="I22" s="89"/>
    </row>
    <row r="23" spans="2:9" ht="15.75" thickBot="1" x14ac:dyDescent="0.3">
      <c r="B23" s="376" t="e">
        <f ca="1">OFFSET(Übersetzungen!#REF!,,Listen!$A$4,,)</f>
        <v>#REF!</v>
      </c>
      <c r="C23" s="377"/>
      <c r="D23" s="377"/>
      <c r="E23" s="377"/>
      <c r="F23" s="56">
        <f>F21+F22</f>
        <v>0</v>
      </c>
      <c r="G23" s="56">
        <f>G21+G22</f>
        <v>0</v>
      </c>
      <c r="H23" s="56">
        <f>H21+H22</f>
        <v>0</v>
      </c>
      <c r="I23" s="56">
        <f>I21+I22</f>
        <v>0</v>
      </c>
    </row>
    <row r="24" spans="2:9" hidden="1" x14ac:dyDescent="0.2"/>
    <row r="25" spans="2:9" ht="15" thickTop="1" x14ac:dyDescent="0.2"/>
    <row r="26" spans="2:9" ht="15.75" x14ac:dyDescent="0.25">
      <c r="B26" s="3" t="e">
        <f ca="1">OFFSET(Übersetzungen!#REF!,,Listen!$A$4,,)</f>
        <v>#REF!</v>
      </c>
      <c r="E26"/>
      <c r="F26"/>
    </row>
    <row r="27" spans="2:9" x14ac:dyDescent="0.2"/>
    <row r="28" spans="2:9" x14ac:dyDescent="0.2"/>
    <row r="29" spans="2:9" x14ac:dyDescent="0.2">
      <c r="D29" s="378"/>
      <c r="E29" s="378"/>
      <c r="F29" s="378"/>
    </row>
    <row r="30" spans="2:9" x14ac:dyDescent="0.2"/>
    <row r="31" spans="2:9" x14ac:dyDescent="0.2">
      <c r="D31" s="379"/>
      <c r="E31" s="379"/>
      <c r="F31" s="379"/>
      <c r="G31" s="379"/>
      <c r="H31" s="379"/>
      <c r="I31" s="379"/>
    </row>
    <row r="32" spans="2:9" x14ac:dyDescent="0.2">
      <c r="D32" s="67"/>
      <c r="E32" s="67"/>
      <c r="F32" s="67"/>
      <c r="G32" s="67"/>
      <c r="H32" s="67"/>
      <c r="I32" s="67"/>
    </row>
    <row r="33" spans="2:9" x14ac:dyDescent="0.2">
      <c r="D33" s="375"/>
      <c r="E33" s="375"/>
      <c r="F33" s="375"/>
      <c r="G33" s="375"/>
      <c r="H33" s="375"/>
      <c r="I33" s="375"/>
    </row>
    <row r="34" spans="2:9" x14ac:dyDescent="0.2">
      <c r="D34" s="68"/>
      <c r="E34" s="68"/>
      <c r="F34" s="68"/>
      <c r="G34" s="67"/>
      <c r="H34" s="67"/>
      <c r="I34" s="67"/>
    </row>
    <row r="35" spans="2:9" x14ac:dyDescent="0.2">
      <c r="B35" s="6"/>
      <c r="D35" s="374"/>
      <c r="E35" s="374"/>
      <c r="F35" s="374"/>
      <c r="G35" s="67"/>
      <c r="H35" s="67"/>
      <c r="I35" s="67"/>
    </row>
    <row r="36" spans="2:9" x14ac:dyDescent="0.2">
      <c r="D36" s="374"/>
      <c r="E36" s="374"/>
      <c r="F36" s="374"/>
      <c r="G36" s="67"/>
      <c r="H36" s="67"/>
      <c r="I36" s="67"/>
    </row>
    <row r="37" spans="2:9" x14ac:dyDescent="0.2">
      <c r="D37" s="67"/>
      <c r="E37" s="67"/>
      <c r="F37" s="67"/>
      <c r="G37" s="67"/>
      <c r="H37" s="67"/>
      <c r="I37" s="67"/>
    </row>
    <row r="38" spans="2:9" x14ac:dyDescent="0.2">
      <c r="D38" s="375"/>
      <c r="E38" s="375"/>
      <c r="F38" s="375"/>
      <c r="G38" s="375"/>
      <c r="H38" s="375"/>
      <c r="I38" s="375"/>
    </row>
    <row r="39" spans="2:9" x14ac:dyDescent="0.2">
      <c r="D39" s="68"/>
      <c r="E39" s="68"/>
      <c r="F39" s="68"/>
      <c r="G39" s="67"/>
      <c r="H39" s="67"/>
      <c r="I39" s="67"/>
    </row>
    <row r="40" spans="2:9" x14ac:dyDescent="0.2">
      <c r="B40" s="6"/>
      <c r="D40" s="374"/>
      <c r="E40" s="374"/>
      <c r="F40" s="374"/>
      <c r="G40" s="67"/>
      <c r="H40" s="67"/>
      <c r="I40" s="67"/>
    </row>
    <row r="41" spans="2:9" x14ac:dyDescent="0.2">
      <c r="D41" s="374"/>
      <c r="E41" s="374"/>
      <c r="F41" s="374"/>
      <c r="G41" s="67"/>
      <c r="H41" s="67"/>
      <c r="I41" s="67"/>
    </row>
    <row r="42" spans="2:9" x14ac:dyDescent="0.2">
      <c r="D42" s="67"/>
      <c r="E42" s="67"/>
      <c r="F42" s="67"/>
      <c r="G42" s="67"/>
      <c r="H42" s="67"/>
      <c r="I42" s="67"/>
    </row>
    <row r="43" spans="2:9" x14ac:dyDescent="0.2">
      <c r="D43" s="375"/>
      <c r="E43" s="375"/>
      <c r="F43" s="375"/>
      <c r="G43" s="375"/>
      <c r="H43" s="375"/>
      <c r="I43" s="375"/>
    </row>
    <row r="44" spans="2:9" x14ac:dyDescent="0.2"/>
    <row r="45" spans="2:9" x14ac:dyDescent="0.2"/>
    <row r="46" spans="2:9" x14ac:dyDescent="0.2"/>
    <row r="47" spans="2:9" x14ac:dyDescent="0.2"/>
    <row r="48" spans="2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</sheetData>
  <mergeCells count="22">
    <mergeCell ref="D35:F36"/>
    <mergeCell ref="D38:I38"/>
    <mergeCell ref="D40:F41"/>
    <mergeCell ref="D43:I43"/>
    <mergeCell ref="B22:E22"/>
    <mergeCell ref="B23:E23"/>
    <mergeCell ref="D29:F29"/>
    <mergeCell ref="D31:I31"/>
    <mergeCell ref="D33:I33"/>
    <mergeCell ref="B21:E21"/>
    <mergeCell ref="B15:E15"/>
    <mergeCell ref="B16:E16"/>
    <mergeCell ref="B17:E17"/>
    <mergeCell ref="B18:E18"/>
    <mergeCell ref="B19:E19"/>
    <mergeCell ref="B20:E20"/>
    <mergeCell ref="B14:E14"/>
    <mergeCell ref="D6:G6"/>
    <mergeCell ref="B10:E10"/>
    <mergeCell ref="B11:E11"/>
    <mergeCell ref="B12:E12"/>
    <mergeCell ref="B13:E13"/>
  </mergeCells>
  <dataValidations count="1">
    <dataValidation type="decimal" operator="greaterThan" allowBlank="1" showInputMessage="1" showErrorMessage="1" error="Der eingegebene Wert ist nicht gültig._x000a_La valeur saisie n'est pas valide." sqref="F11:I23" xr:uid="{00000000-0002-0000-0B00-000000000000}">
      <formula1>-999999999</formula1>
    </dataValidation>
  </dataValidations>
  <pageMargins left="0.7" right="0.7" top="0.78740157499999996" bottom="0.78740157499999996" header="0.3" footer="0.3"/>
  <pageSetup paperSize="9" scale="95" orientation="portrait" r:id="rId1"/>
  <headerFooter>
    <oddFooter xml:space="preserve">&amp;LVersion 1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J31"/>
  <sheetViews>
    <sheetView topLeftCell="A4" workbookViewId="0">
      <selection activeCell="G1" sqref="G1"/>
    </sheetView>
  </sheetViews>
  <sheetFormatPr baseColWidth="10" defaultRowHeight="15" x14ac:dyDescent="0.25"/>
  <cols>
    <col min="1" max="1" width="18.42578125" bestFit="1" customWidth="1"/>
    <col min="2" max="2" width="4" bestFit="1" customWidth="1"/>
    <col min="3" max="3" width="13.5703125" bestFit="1" customWidth="1"/>
    <col min="4" max="4" width="26.140625" bestFit="1" customWidth="1"/>
    <col min="5" max="5" width="12.42578125" bestFit="1" customWidth="1"/>
    <col min="6" max="6" width="23.85546875" bestFit="1" customWidth="1"/>
    <col min="7" max="7" width="10.42578125" bestFit="1" customWidth="1"/>
    <col min="8" max="9" width="10.85546875" bestFit="1" customWidth="1"/>
    <col min="10" max="10" width="10.42578125" bestFit="1" customWidth="1"/>
  </cols>
  <sheetData>
    <row r="1" spans="1:10" ht="60" x14ac:dyDescent="0.25">
      <c r="A1" s="57" t="s">
        <v>431</v>
      </c>
      <c r="B1" s="57" t="s">
        <v>18</v>
      </c>
      <c r="C1" s="57" t="s">
        <v>24</v>
      </c>
      <c r="D1" s="57" t="s">
        <v>267</v>
      </c>
      <c r="E1" s="57" t="s">
        <v>25</v>
      </c>
      <c r="F1" s="57" t="s">
        <v>99</v>
      </c>
      <c r="G1" s="58" t="s">
        <v>346</v>
      </c>
      <c r="H1" s="58" t="s">
        <v>263</v>
      </c>
      <c r="I1" s="58" t="s">
        <v>264</v>
      </c>
      <c r="J1" s="58" t="s">
        <v>347</v>
      </c>
    </row>
    <row r="2" spans="1:10" x14ac:dyDescent="0.25">
      <c r="A2" t="s">
        <v>443</v>
      </c>
      <c r="B2">
        <v>1</v>
      </c>
      <c r="C2" t="str">
        <f>IF('2.3_2.4 Erfassung TP1'!$C$13=0,"",'2.3_2.4 Erfassung TP1'!$C$13)</f>
        <v/>
      </c>
      <c r="D2" t="str">
        <f>IF('2.3_2.4 Erfassung TP1'!$D$13=0,"",'2.3_2.4 Erfassung TP1'!$D$13)</f>
        <v/>
      </c>
      <c r="E2" t="str">
        <f>IF('2.3_2.4 Erfassung TP1'!$E$13=0,"",'2.3_2.4 Erfassung TP1'!$E$13)</f>
        <v/>
      </c>
      <c r="F2" t="str">
        <f>IF('2.3_2.4 Erfassung TP1'!$F$13=0,"",'2.3_2.4 Erfassung TP1'!$F$13)</f>
        <v/>
      </c>
      <c r="G2" t="str">
        <f>IF('2.3_2.4 Erfassung TP1'!$G$13=0,"",'2.3_2.4 Erfassung TP1'!$G$13)</f>
        <v/>
      </c>
      <c r="H2" t="e">
        <f>IF('2.3_2.4 Erfassung TP1'!#REF!=0,"",'2.3_2.4 Erfassung TP1'!#REF!)</f>
        <v>#REF!</v>
      </c>
      <c r="I2" t="str">
        <f>IF('2.3_2.4 Erfassung TP1'!$H$13=0,"",'2.3_2.4 Erfassung TP1'!$H$13)</f>
        <v/>
      </c>
      <c r="J2" t="str">
        <f>IF('2.3_2.4 Erfassung TP1'!$I$13=0,"",'2.3_2.4 Erfassung TP1'!$I$13)</f>
        <v/>
      </c>
    </row>
    <row r="3" spans="1:10" x14ac:dyDescent="0.25">
      <c r="A3" t="s">
        <v>443</v>
      </c>
      <c r="B3">
        <v>2</v>
      </c>
      <c r="C3" t="str">
        <f>IF('2.3_2.4 Erfassung TP1'!$C$14=0,"",'2.3_2.4 Erfassung TP1'!$C$14)</f>
        <v/>
      </c>
      <c r="D3" t="str">
        <f>IF('2.3_2.4 Erfassung TP1'!$D$14=0,"",'2.3_2.4 Erfassung TP1'!$D$14)</f>
        <v/>
      </c>
      <c r="E3" t="str">
        <f>IF('2.3_2.4 Erfassung TP1'!$E$14=0,"",'2.3_2.4 Erfassung TP1'!$E$14)</f>
        <v/>
      </c>
      <c r="F3" t="str">
        <f>IF('2.3_2.4 Erfassung TP1'!$F$14=0,"",'2.3_2.4 Erfassung TP1'!$F$14)</f>
        <v/>
      </c>
      <c r="G3" t="str">
        <f>IF('2.3_2.4 Erfassung TP1'!$G$14=0,"",'2.3_2.4 Erfassung TP1'!$G$14)</f>
        <v/>
      </c>
      <c r="H3" t="e">
        <f>IF('2.3_2.4 Erfassung TP1'!#REF!=0,"",'2.3_2.4 Erfassung TP1'!#REF!)</f>
        <v>#REF!</v>
      </c>
      <c r="I3" t="str">
        <f>IF('2.3_2.4 Erfassung TP1'!$H$14=0,"",'2.3_2.4 Erfassung TP1'!$H$14)</f>
        <v/>
      </c>
      <c r="J3" t="str">
        <f>IF('2.3_2.4 Erfassung TP1'!$I$14=0,"",'2.3_2.4 Erfassung TP1'!$I$14)</f>
        <v/>
      </c>
    </row>
    <row r="4" spans="1:10" x14ac:dyDescent="0.25">
      <c r="A4" t="s">
        <v>443</v>
      </c>
      <c r="B4">
        <v>3</v>
      </c>
      <c r="C4" t="str">
        <f>IF('2.3_2.4 Erfassung TP1'!$C$15=0,"",'2.3_2.4 Erfassung TP1'!$C$15)</f>
        <v/>
      </c>
      <c r="D4" t="str">
        <f>IF('2.3_2.4 Erfassung TP1'!$D$15=0,"",'2.3_2.4 Erfassung TP1'!$D$15)</f>
        <v/>
      </c>
      <c r="E4" t="str">
        <f>IF('2.3_2.4 Erfassung TP1'!$E$15=0,"",'2.3_2.4 Erfassung TP1'!$E$15)</f>
        <v/>
      </c>
      <c r="F4" t="str">
        <f>IF('2.3_2.4 Erfassung TP1'!$F$15=0,"",'2.3_2.4 Erfassung TP1'!$F$15)</f>
        <v/>
      </c>
      <c r="G4" t="str">
        <f>IF('2.3_2.4 Erfassung TP1'!$G$15=0,"",'2.3_2.4 Erfassung TP1'!$G$15)</f>
        <v/>
      </c>
      <c r="H4" t="e">
        <f>IF('2.3_2.4 Erfassung TP1'!#REF!=0,"",'2.3_2.4 Erfassung TP1'!#REF!)</f>
        <v>#REF!</v>
      </c>
      <c r="I4" t="str">
        <f>IF('2.3_2.4 Erfassung TP1'!$H$15=0,"",'2.3_2.4 Erfassung TP1'!$H$15)</f>
        <v/>
      </c>
      <c r="J4" t="str">
        <f>IF('2.3_2.4 Erfassung TP1'!$I$15=0,"",'2.3_2.4 Erfassung TP1'!$I$15)</f>
        <v/>
      </c>
    </row>
    <row r="5" spans="1:10" x14ac:dyDescent="0.25">
      <c r="A5" t="s">
        <v>443</v>
      </c>
      <c r="B5">
        <v>4</v>
      </c>
      <c r="C5" t="str">
        <f>IF('2.3_2.4 Erfassung TP1'!$C$16=0,"",'2.3_2.4 Erfassung TP1'!$C$16)</f>
        <v/>
      </c>
      <c r="D5" t="str">
        <f>IF('2.3_2.4 Erfassung TP1'!$D$16=0,"",'2.3_2.4 Erfassung TP1'!$D$16)</f>
        <v/>
      </c>
      <c r="E5" t="str">
        <f>IF('2.3_2.4 Erfassung TP1'!$E$16=0,"",'2.3_2.4 Erfassung TP1'!$E$16)</f>
        <v/>
      </c>
      <c r="F5" t="str">
        <f>IF('2.3_2.4 Erfassung TP1'!$F$16=0,"",'2.3_2.4 Erfassung TP1'!$F$16)</f>
        <v/>
      </c>
      <c r="G5" t="str">
        <f>IF('2.3_2.4 Erfassung TP1'!$G$16=0,"",'2.3_2.4 Erfassung TP1'!$G$16)</f>
        <v/>
      </c>
      <c r="H5" t="e">
        <f>IF('2.3_2.4 Erfassung TP1'!#REF!=0,"",'2.3_2.4 Erfassung TP1'!#REF!)</f>
        <v>#REF!</v>
      </c>
      <c r="I5" t="str">
        <f>IF('2.3_2.4 Erfassung TP1'!$H$16=0,"",'2.3_2.4 Erfassung TP1'!$H$16)</f>
        <v/>
      </c>
      <c r="J5" t="str">
        <f>IF('2.3_2.4 Erfassung TP1'!$I$16=0,"",'2.3_2.4 Erfassung TP1'!$I$16)</f>
        <v/>
      </c>
    </row>
    <row r="6" spans="1:10" x14ac:dyDescent="0.25">
      <c r="A6" t="s">
        <v>443</v>
      </c>
      <c r="B6">
        <v>5</v>
      </c>
      <c r="C6" t="str">
        <f>IF('2.3_2.4 Erfassung TP1'!$C$17=0,"",'2.3_2.4 Erfassung TP1'!$C$17)</f>
        <v/>
      </c>
      <c r="D6" t="str">
        <f>IF('2.3_2.4 Erfassung TP1'!$D$17=0,"",'2.3_2.4 Erfassung TP1'!$D$17)</f>
        <v/>
      </c>
      <c r="E6" t="str">
        <f>IF('2.3_2.4 Erfassung TP1'!$E$17=0,"",'2.3_2.4 Erfassung TP1'!$E$17)</f>
        <v/>
      </c>
      <c r="F6" t="str">
        <f>IF('2.3_2.4 Erfassung TP1'!$F$17=0,"",'2.3_2.4 Erfassung TP1'!$F$17)</f>
        <v/>
      </c>
      <c r="G6" t="str">
        <f>IF('2.3_2.4 Erfassung TP1'!$G$17=0,"",'2.3_2.4 Erfassung TP1'!$G$17)</f>
        <v/>
      </c>
      <c r="H6" t="e">
        <f>IF('2.3_2.4 Erfassung TP1'!#REF!=0,"",'2.3_2.4 Erfassung TP1'!#REF!)</f>
        <v>#REF!</v>
      </c>
      <c r="I6" t="str">
        <f>IF('2.3_2.4 Erfassung TP1'!$H$17=0,"",'2.3_2.4 Erfassung TP1'!$H$17)</f>
        <v/>
      </c>
      <c r="J6" t="str">
        <f>IF('2.3_2.4 Erfassung TP1'!$I$17=0,"",'2.3_2.4 Erfassung TP1'!$I$17)</f>
        <v/>
      </c>
    </row>
    <row r="7" spans="1:10" x14ac:dyDescent="0.25">
      <c r="A7" t="s">
        <v>443</v>
      </c>
      <c r="B7">
        <v>6</v>
      </c>
      <c r="C7" t="str">
        <f>IF('2.3_2.4 Erfassung TP1'!$C$18=0,"",'2.3_2.4 Erfassung TP1'!$C$18)</f>
        <v/>
      </c>
      <c r="D7" t="str">
        <f>IF('2.3_2.4 Erfassung TP1'!$D$18=0,"",'2.3_2.4 Erfassung TP1'!$D$18)</f>
        <v/>
      </c>
      <c r="E7" t="str">
        <f>IF('2.3_2.4 Erfassung TP1'!$E$18=0,"",'2.3_2.4 Erfassung TP1'!$E$18)</f>
        <v/>
      </c>
      <c r="F7" t="str">
        <f>IF('2.3_2.4 Erfassung TP1'!$F$18=0,"",'2.3_2.4 Erfassung TP1'!$F$18)</f>
        <v/>
      </c>
      <c r="G7" t="str">
        <f>IF('2.3_2.4 Erfassung TP1'!$G$18=0,"",'2.3_2.4 Erfassung TP1'!$G$18)</f>
        <v/>
      </c>
      <c r="H7" t="e">
        <f>IF('2.3_2.4 Erfassung TP1'!#REF!=0,"",'2.3_2.4 Erfassung TP1'!#REF!)</f>
        <v>#REF!</v>
      </c>
      <c r="I7" t="str">
        <f>IF('2.3_2.4 Erfassung TP1'!$H$18=0,"",'2.3_2.4 Erfassung TP1'!$H$18)</f>
        <v/>
      </c>
      <c r="J7" t="str">
        <f>IF('2.3_2.4 Erfassung TP1'!$I$18=0,"",'2.3_2.4 Erfassung TP1'!$I$18)</f>
        <v/>
      </c>
    </row>
    <row r="8" spans="1:10" x14ac:dyDescent="0.25">
      <c r="A8" t="s">
        <v>443</v>
      </c>
      <c r="B8">
        <v>7</v>
      </c>
      <c r="C8" t="str">
        <f>IF('2.3_2.4 Erfassung TP1'!$C$19=0,"",'2.3_2.4 Erfassung TP1'!$C$19)</f>
        <v/>
      </c>
      <c r="D8" t="str">
        <f>IF('2.3_2.4 Erfassung TP1'!$D$19=0,"",'2.3_2.4 Erfassung TP1'!$D$19)</f>
        <v/>
      </c>
      <c r="E8" t="str">
        <f>IF('2.3_2.4 Erfassung TP1'!$E$19=0,"",'2.3_2.4 Erfassung TP1'!$E$19)</f>
        <v/>
      </c>
      <c r="F8" t="str">
        <f>IF('2.3_2.4 Erfassung TP1'!$F$19=0,"",'2.3_2.4 Erfassung TP1'!$F$19)</f>
        <v/>
      </c>
      <c r="G8" t="str">
        <f>IF('2.3_2.4 Erfassung TP1'!$G$19=0,"",'2.3_2.4 Erfassung TP1'!$G$19)</f>
        <v/>
      </c>
      <c r="H8" t="e">
        <f>IF('2.3_2.4 Erfassung TP1'!#REF!=0,"",'2.3_2.4 Erfassung TP1'!#REF!)</f>
        <v>#REF!</v>
      </c>
      <c r="I8" t="str">
        <f>IF('2.3_2.4 Erfassung TP1'!$H$19=0,"",'2.3_2.4 Erfassung TP1'!$H$19)</f>
        <v/>
      </c>
      <c r="J8" t="str">
        <f>IF('2.3_2.4 Erfassung TP1'!$I$19=0,"",'2.3_2.4 Erfassung TP1'!$I$19)</f>
        <v/>
      </c>
    </row>
    <row r="9" spans="1:10" x14ac:dyDescent="0.25">
      <c r="A9" t="s">
        <v>443</v>
      </c>
      <c r="B9">
        <v>8</v>
      </c>
      <c r="C9" t="str">
        <f>IF('2.3_2.4 Erfassung TP1'!$C$20=0,"",'2.3_2.4 Erfassung TP1'!$C$20)</f>
        <v/>
      </c>
      <c r="D9" t="str">
        <f>IF('2.3_2.4 Erfassung TP1'!$D$20=0,"",'2.3_2.4 Erfassung TP1'!$D$20)</f>
        <v/>
      </c>
      <c r="E9" t="str">
        <f>IF('2.3_2.4 Erfassung TP1'!$E$20=0,"",'2.3_2.4 Erfassung TP1'!$E$20)</f>
        <v/>
      </c>
      <c r="F9" t="str">
        <f>IF('2.3_2.4 Erfassung TP1'!$F$20=0,"",'2.3_2.4 Erfassung TP1'!$F$20)</f>
        <v/>
      </c>
      <c r="G9" t="str">
        <f>IF('2.3_2.4 Erfassung TP1'!$G$20=0,"",'2.3_2.4 Erfassung TP1'!$G$20)</f>
        <v/>
      </c>
      <c r="H9" t="e">
        <f>IF('2.3_2.4 Erfassung TP1'!#REF!=0,"",'2.3_2.4 Erfassung TP1'!#REF!)</f>
        <v>#REF!</v>
      </c>
      <c r="I9" t="str">
        <f>IF('2.3_2.4 Erfassung TP1'!$H$20=0,"",'2.3_2.4 Erfassung TP1'!$H$20)</f>
        <v/>
      </c>
      <c r="J9" t="str">
        <f>IF('2.3_2.4 Erfassung TP1'!$I$20=0,"",'2.3_2.4 Erfassung TP1'!$I$20)</f>
        <v/>
      </c>
    </row>
    <row r="10" spans="1:10" x14ac:dyDescent="0.25">
      <c r="A10" t="s">
        <v>443</v>
      </c>
      <c r="B10">
        <v>9</v>
      </c>
      <c r="C10" t="str">
        <f>IF('2.3_2.4 Erfassung TP1'!$C$21=0,"",'2.3_2.4 Erfassung TP1'!$C$21)</f>
        <v/>
      </c>
      <c r="D10" t="str">
        <f>IF('2.3_2.4 Erfassung TP1'!$D$21=0,"",'2.3_2.4 Erfassung TP1'!$D$21)</f>
        <v/>
      </c>
      <c r="E10" t="str">
        <f>IF('2.3_2.4 Erfassung TP1'!$E$21=0,"",'2.3_2.4 Erfassung TP1'!$E$21)</f>
        <v/>
      </c>
      <c r="F10" t="str">
        <f>IF('2.3_2.4 Erfassung TP1'!$F$21=0,"",'2.3_2.4 Erfassung TP1'!$F$21)</f>
        <v/>
      </c>
      <c r="G10" t="str">
        <f>IF('2.3_2.4 Erfassung TP1'!$G$21=0,"",'2.3_2.4 Erfassung TP1'!$G$21)</f>
        <v/>
      </c>
      <c r="H10" t="e">
        <f>IF('2.3_2.4 Erfassung TP1'!#REF!=0,"",'2.3_2.4 Erfassung TP1'!#REF!)</f>
        <v>#REF!</v>
      </c>
      <c r="I10" t="str">
        <f>IF('2.3_2.4 Erfassung TP1'!$H$21=0,"",'2.3_2.4 Erfassung TP1'!$H$21)</f>
        <v/>
      </c>
      <c r="J10" t="str">
        <f>IF('2.3_2.4 Erfassung TP1'!$I$21=0,"",'2.3_2.4 Erfassung TP1'!$I$21)</f>
        <v/>
      </c>
    </row>
    <row r="11" spans="1:10" x14ac:dyDescent="0.25">
      <c r="A11" t="s">
        <v>443</v>
      </c>
      <c r="B11">
        <v>10</v>
      </c>
      <c r="C11" t="str">
        <f>IF('2.3_2.4 Erfassung TP1'!$C$22=0,"",'2.3_2.4 Erfassung TP1'!$C$22)</f>
        <v/>
      </c>
      <c r="D11" t="str">
        <f>IF('2.3_2.4 Erfassung TP1'!$D$22=0,"",'2.3_2.4 Erfassung TP1'!$D$22)</f>
        <v/>
      </c>
      <c r="E11" t="str">
        <f>IF('2.3_2.4 Erfassung TP1'!$E$22=0,"",'2.3_2.4 Erfassung TP1'!$E$22)</f>
        <v/>
      </c>
      <c r="F11" t="str">
        <f>IF('2.3_2.4 Erfassung TP1'!$F$22=0,"",'2.3_2.4 Erfassung TP1'!$F$22)</f>
        <v/>
      </c>
      <c r="G11" t="str">
        <f>IF('2.3_2.4 Erfassung TP1'!$G$22=0,"",'2.3_2.4 Erfassung TP1'!$G$22)</f>
        <v/>
      </c>
      <c r="H11" t="e">
        <f>IF('2.3_2.4 Erfassung TP1'!#REF!=0,"",'2.3_2.4 Erfassung TP1'!#REF!)</f>
        <v>#REF!</v>
      </c>
      <c r="I11" t="str">
        <f>IF('2.3_2.4 Erfassung TP1'!$H$22=0,"",'2.3_2.4 Erfassung TP1'!$H$22)</f>
        <v/>
      </c>
      <c r="J11" t="str">
        <f>IF('2.3_2.4 Erfassung TP1'!$I$22=0,"",'2.3_2.4 Erfassung TP1'!$I$22)</f>
        <v/>
      </c>
    </row>
    <row r="12" spans="1:10" x14ac:dyDescent="0.25">
      <c r="A12" t="s">
        <v>443</v>
      </c>
      <c r="B12">
        <v>11</v>
      </c>
      <c r="C12" t="str">
        <f>IF('2.3_2.4 Erfassung TP1'!$C$23=0,"",'2.3_2.4 Erfassung TP1'!$C$23)</f>
        <v/>
      </c>
      <c r="D12" t="str">
        <f>IF('2.3_2.4 Erfassung TP1'!$D$23=0,"",'2.3_2.4 Erfassung TP1'!$D$23)</f>
        <v/>
      </c>
      <c r="E12" t="str">
        <f>IF('2.3_2.4 Erfassung TP1'!$E$23=0,"",'2.3_2.4 Erfassung TP1'!$E$23)</f>
        <v/>
      </c>
      <c r="F12" t="str">
        <f>IF('2.3_2.4 Erfassung TP1'!$F$23=0,"",'2.3_2.4 Erfassung TP1'!$F$23)</f>
        <v/>
      </c>
      <c r="G12" t="str">
        <f>IF('2.3_2.4 Erfassung TP1'!$G$23=0,"",'2.3_2.4 Erfassung TP1'!$G$23)</f>
        <v/>
      </c>
      <c r="H12" t="e">
        <f>IF('2.3_2.4 Erfassung TP1'!#REF!=0,"",'2.3_2.4 Erfassung TP1'!#REF!)</f>
        <v>#REF!</v>
      </c>
      <c r="I12" t="str">
        <f>IF('2.3_2.4 Erfassung TP1'!$H$23=0,"",'2.3_2.4 Erfassung TP1'!$H$23)</f>
        <v/>
      </c>
      <c r="J12" t="str">
        <f>IF('2.3_2.4 Erfassung TP1'!$I$23=0,"",'2.3_2.4 Erfassung TP1'!$I$23)</f>
        <v/>
      </c>
    </row>
    <row r="13" spans="1:10" x14ac:dyDescent="0.25">
      <c r="A13" t="s">
        <v>443</v>
      </c>
      <c r="B13">
        <v>12</v>
      </c>
      <c r="C13" t="str">
        <f>IF('2.3_2.4 Erfassung TP1'!$C$24=0,"",'2.3_2.4 Erfassung TP1'!$C$24)</f>
        <v/>
      </c>
      <c r="D13" t="str">
        <f>IF('2.3_2.4 Erfassung TP1'!$D$24=0,"",'2.3_2.4 Erfassung TP1'!$D$24)</f>
        <v/>
      </c>
      <c r="E13" t="str">
        <f>IF('2.3_2.4 Erfassung TP1'!$E$24=0,"",'2.3_2.4 Erfassung TP1'!$E$24)</f>
        <v/>
      </c>
      <c r="F13" t="str">
        <f>IF('2.3_2.4 Erfassung TP1'!$F$24=0,"",'2.3_2.4 Erfassung TP1'!$F$24)</f>
        <v/>
      </c>
      <c r="G13" t="str">
        <f>IF('2.3_2.4 Erfassung TP1'!$G$24=0,"",'2.3_2.4 Erfassung TP1'!$G$24)</f>
        <v/>
      </c>
      <c r="H13" t="e">
        <f>IF('2.3_2.4 Erfassung TP1'!#REF!=0,"",'2.3_2.4 Erfassung TP1'!#REF!)</f>
        <v>#REF!</v>
      </c>
      <c r="I13" t="str">
        <f>IF('2.3_2.4 Erfassung TP1'!$H$24=0,"",'2.3_2.4 Erfassung TP1'!$H$24)</f>
        <v/>
      </c>
      <c r="J13" t="str">
        <f>IF('2.3_2.4 Erfassung TP1'!$I$24=0,"",'2.3_2.4 Erfassung TP1'!$I$24)</f>
        <v/>
      </c>
    </row>
    <row r="14" spans="1:10" x14ac:dyDescent="0.25">
      <c r="A14" t="s">
        <v>443</v>
      </c>
      <c r="B14">
        <v>13</v>
      </c>
      <c r="C14" t="str">
        <f>IF('2.3_2.4 Erfassung TP1'!$C$25=0,"",'2.3_2.4 Erfassung TP1'!$C$25)</f>
        <v/>
      </c>
      <c r="D14" t="str">
        <f>IF('2.3_2.4 Erfassung TP1'!$D$25=0,"",'2.3_2.4 Erfassung TP1'!$D$25)</f>
        <v/>
      </c>
      <c r="E14" t="str">
        <f>IF('2.3_2.4 Erfassung TP1'!$E$25=0,"",'2.3_2.4 Erfassung TP1'!$E$25)</f>
        <v/>
      </c>
      <c r="F14" t="str">
        <f>IF('2.3_2.4 Erfassung TP1'!$F$25=0,"",'2.3_2.4 Erfassung TP1'!$F$25)</f>
        <v/>
      </c>
      <c r="G14" t="str">
        <f>IF('2.3_2.4 Erfassung TP1'!$G$25=0,"",'2.3_2.4 Erfassung TP1'!$G$25)</f>
        <v/>
      </c>
      <c r="H14" t="e">
        <f>IF('2.3_2.4 Erfassung TP1'!#REF!=0,"",'2.3_2.4 Erfassung TP1'!#REF!)</f>
        <v>#REF!</v>
      </c>
      <c r="I14" t="str">
        <f>IF('2.3_2.4 Erfassung TP1'!$H$25=0,"",'2.3_2.4 Erfassung TP1'!$H$25)</f>
        <v/>
      </c>
      <c r="J14" t="str">
        <f>IF('2.3_2.4 Erfassung TP1'!$I$25=0,"",'2.3_2.4 Erfassung TP1'!$I$25)</f>
        <v/>
      </c>
    </row>
    <row r="15" spans="1:10" x14ac:dyDescent="0.25">
      <c r="A15" t="s">
        <v>443</v>
      </c>
      <c r="B15">
        <v>14</v>
      </c>
      <c r="C15" t="str">
        <f>IF('2.3_2.4 Erfassung TP1'!$C$26=0,"",'2.3_2.4 Erfassung TP1'!$C$26)</f>
        <v/>
      </c>
      <c r="D15" t="str">
        <f>IF('2.3_2.4 Erfassung TP1'!$D$26=0,"",'2.3_2.4 Erfassung TP1'!$D$26)</f>
        <v/>
      </c>
      <c r="E15" t="str">
        <f>IF('2.3_2.4 Erfassung TP1'!$E$26=0,"",'2.3_2.4 Erfassung TP1'!$E$26)</f>
        <v/>
      </c>
      <c r="F15" t="str">
        <f>IF('2.3_2.4 Erfassung TP1'!$F$26=0,"",'2.3_2.4 Erfassung TP1'!$F$26)</f>
        <v/>
      </c>
      <c r="G15" t="str">
        <f>IF('2.3_2.4 Erfassung TP1'!$G$26=0,"",'2.3_2.4 Erfassung TP1'!$G$26)</f>
        <v/>
      </c>
      <c r="H15" t="e">
        <f>IF('2.3_2.4 Erfassung TP1'!#REF!=0,"",'2.3_2.4 Erfassung TP1'!#REF!)</f>
        <v>#REF!</v>
      </c>
      <c r="I15" t="str">
        <f>IF('2.3_2.4 Erfassung TP1'!$H$26=0,"",'2.3_2.4 Erfassung TP1'!$H$26)</f>
        <v/>
      </c>
      <c r="J15" t="str">
        <f>IF('2.3_2.4 Erfassung TP1'!$I$26=0,"",'2.3_2.4 Erfassung TP1'!$I$26)</f>
        <v/>
      </c>
    </row>
    <row r="16" spans="1:10" x14ac:dyDescent="0.25">
      <c r="A16" t="s">
        <v>443</v>
      </c>
      <c r="B16">
        <v>15</v>
      </c>
      <c r="C16" t="str">
        <f>IF('2.3_2.4 Erfassung TP1'!$C$27=0,"",'2.3_2.4 Erfassung TP1'!$C$27)</f>
        <v/>
      </c>
      <c r="D16" t="str">
        <f>IF('2.3_2.4 Erfassung TP1'!$D$27=0,"",'2.3_2.4 Erfassung TP1'!$D$27)</f>
        <v/>
      </c>
      <c r="E16" t="str">
        <f>IF('2.3_2.4 Erfassung TP1'!$E$27=0,"",'2.3_2.4 Erfassung TP1'!$E$27)</f>
        <v/>
      </c>
      <c r="F16" t="str">
        <f>IF('2.3_2.4 Erfassung TP1'!$F$27=0,"",'2.3_2.4 Erfassung TP1'!$F$27)</f>
        <v/>
      </c>
      <c r="G16" t="str">
        <f>IF('2.3_2.4 Erfassung TP1'!$G$27=0,"",'2.3_2.4 Erfassung TP1'!$G$27)</f>
        <v/>
      </c>
      <c r="H16" t="e">
        <f>IF('2.3_2.4 Erfassung TP1'!#REF!=0,"",'2.3_2.4 Erfassung TP1'!#REF!)</f>
        <v>#REF!</v>
      </c>
      <c r="I16" t="str">
        <f>IF('2.3_2.4 Erfassung TP1'!$H$27=0,"",'2.3_2.4 Erfassung TP1'!$H$27)</f>
        <v/>
      </c>
      <c r="J16" t="str">
        <f>IF('2.3_2.4 Erfassung TP1'!$I$27=0,"",'2.3_2.4 Erfassung TP1'!$I$27)</f>
        <v/>
      </c>
    </row>
    <row r="17" spans="1:10" x14ac:dyDescent="0.25">
      <c r="A17" t="s">
        <v>443</v>
      </c>
      <c r="B17">
        <v>16</v>
      </c>
      <c r="C17" t="str">
        <f>IF('2.3_2.4 Erfassung TP1'!$C$28=0,"",'2.3_2.4 Erfassung TP1'!$C$28)</f>
        <v/>
      </c>
      <c r="D17" t="str">
        <f>IF('2.3_2.4 Erfassung TP1'!$D$28=0,"",'2.3_2.4 Erfassung TP1'!$D$28)</f>
        <v/>
      </c>
      <c r="E17" t="str">
        <f>IF('2.3_2.4 Erfassung TP1'!$E$28=0,"",'2.3_2.4 Erfassung TP1'!$E$28)</f>
        <v/>
      </c>
      <c r="F17" t="str">
        <f>IF('2.3_2.4 Erfassung TP1'!$F$28=0,"",'2.3_2.4 Erfassung TP1'!$F$28)</f>
        <v/>
      </c>
      <c r="G17" t="str">
        <f>IF('2.3_2.4 Erfassung TP1'!$G$28=0,"",'2.3_2.4 Erfassung TP1'!$G$28)</f>
        <v/>
      </c>
      <c r="H17" t="e">
        <f>IF('2.3_2.4 Erfassung TP1'!#REF!=0,"",'2.3_2.4 Erfassung TP1'!#REF!)</f>
        <v>#REF!</v>
      </c>
      <c r="I17" t="str">
        <f>IF('2.3_2.4 Erfassung TP1'!$H$28=0,"",'2.3_2.4 Erfassung TP1'!$H$28)</f>
        <v/>
      </c>
      <c r="J17" t="str">
        <f>IF('2.3_2.4 Erfassung TP1'!$I$28=0,"",'2.3_2.4 Erfassung TP1'!$I$28)</f>
        <v/>
      </c>
    </row>
    <row r="18" spans="1:10" x14ac:dyDescent="0.25">
      <c r="A18" t="s">
        <v>443</v>
      </c>
      <c r="B18">
        <v>17</v>
      </c>
      <c r="C18" t="str">
        <f>IF('2.3_2.4 Erfassung TP1'!$C$29=0,"",'2.3_2.4 Erfassung TP1'!$C$29)</f>
        <v/>
      </c>
      <c r="D18" t="str">
        <f>IF('2.3_2.4 Erfassung TP1'!$D$29=0,"",'2.3_2.4 Erfassung TP1'!$D$29)</f>
        <v/>
      </c>
      <c r="E18" t="str">
        <f>IF('2.3_2.4 Erfassung TP1'!$E$29=0,"",'2.3_2.4 Erfassung TP1'!$E$29)</f>
        <v/>
      </c>
      <c r="F18" t="str">
        <f>IF('2.3_2.4 Erfassung TP1'!$F$29=0,"",'2.3_2.4 Erfassung TP1'!$F$29)</f>
        <v/>
      </c>
      <c r="G18" t="str">
        <f>IF('2.3_2.4 Erfassung TP1'!$G$29=0,"",'2.3_2.4 Erfassung TP1'!$G$29)</f>
        <v/>
      </c>
      <c r="H18" t="e">
        <f>IF('2.3_2.4 Erfassung TP1'!#REF!=0,"",'2.3_2.4 Erfassung TP1'!#REF!)</f>
        <v>#REF!</v>
      </c>
      <c r="I18" t="str">
        <f>IF('2.3_2.4 Erfassung TP1'!$H$29=0,"",'2.3_2.4 Erfassung TP1'!$H$29)</f>
        <v/>
      </c>
      <c r="J18" t="str">
        <f>IF('2.3_2.4 Erfassung TP1'!$I$29=0,"",'2.3_2.4 Erfassung TP1'!$I$29)</f>
        <v/>
      </c>
    </row>
    <row r="19" spans="1:10" x14ac:dyDescent="0.25">
      <c r="A19" t="s">
        <v>443</v>
      </c>
      <c r="B19">
        <v>18</v>
      </c>
      <c r="C19" t="str">
        <f>IF('2.3_2.4 Erfassung TP1'!$C$30=0,"",'2.3_2.4 Erfassung TP1'!$C$30)</f>
        <v/>
      </c>
      <c r="D19" t="str">
        <f>IF('2.3_2.4 Erfassung TP1'!$D$30=0,"",'2.3_2.4 Erfassung TP1'!$D$30)</f>
        <v/>
      </c>
      <c r="E19" t="str">
        <f>IF('2.3_2.4 Erfassung TP1'!$E$30=0,"",'2.3_2.4 Erfassung TP1'!$E$30)</f>
        <v/>
      </c>
      <c r="F19" t="str">
        <f>IF('2.3_2.4 Erfassung TP1'!$F$30=0,"",'2.3_2.4 Erfassung TP1'!$F$30)</f>
        <v/>
      </c>
      <c r="G19" t="str">
        <f>IF('2.3_2.4 Erfassung TP1'!$G$30=0,"",'2.3_2.4 Erfassung TP1'!$G$30)</f>
        <v/>
      </c>
      <c r="H19" t="e">
        <f>IF('2.3_2.4 Erfassung TP1'!#REF!=0,"",'2.3_2.4 Erfassung TP1'!#REF!)</f>
        <v>#REF!</v>
      </c>
      <c r="I19" t="str">
        <f>IF('2.3_2.4 Erfassung TP1'!$H$30=0,"",'2.3_2.4 Erfassung TP1'!$H$30)</f>
        <v/>
      </c>
      <c r="J19" t="str">
        <f>IF('2.3_2.4 Erfassung TP1'!$I$30=0,"",'2.3_2.4 Erfassung TP1'!$I$30)</f>
        <v/>
      </c>
    </row>
    <row r="20" spans="1:10" x14ac:dyDescent="0.25">
      <c r="A20" t="s">
        <v>443</v>
      </c>
      <c r="B20">
        <v>19</v>
      </c>
      <c r="C20" t="str">
        <f>IF('2.3_2.4 Erfassung TP1'!$C$31=0,"",'2.3_2.4 Erfassung TP1'!$C$31)</f>
        <v/>
      </c>
      <c r="D20" t="str">
        <f>IF('2.3_2.4 Erfassung TP1'!$D$31=0,"",'2.3_2.4 Erfassung TP1'!$D$31)</f>
        <v/>
      </c>
      <c r="E20" t="str">
        <f>IF('2.3_2.4 Erfassung TP1'!$E$31=0,"",'2.3_2.4 Erfassung TP1'!$E$31)</f>
        <v/>
      </c>
      <c r="F20" t="str">
        <f>IF('2.3_2.4 Erfassung TP1'!$F$31=0,"",'2.3_2.4 Erfassung TP1'!$F$31)</f>
        <v/>
      </c>
      <c r="G20" t="str">
        <f>IF('2.3_2.4 Erfassung TP1'!$G$31=0,"",'2.3_2.4 Erfassung TP1'!$G$31)</f>
        <v/>
      </c>
      <c r="H20" t="e">
        <f>IF('2.3_2.4 Erfassung TP1'!#REF!=0,"",'2.3_2.4 Erfassung TP1'!#REF!)</f>
        <v>#REF!</v>
      </c>
      <c r="I20" t="str">
        <f>IF('2.3_2.4 Erfassung TP1'!$H$31=0,"",'2.3_2.4 Erfassung TP1'!$H$31)</f>
        <v/>
      </c>
      <c r="J20" t="str">
        <f>IF('2.3_2.4 Erfassung TP1'!$I$31=0,"",'2.3_2.4 Erfassung TP1'!$I$31)</f>
        <v/>
      </c>
    </row>
    <row r="21" spans="1:10" x14ac:dyDescent="0.25">
      <c r="A21" t="s">
        <v>443</v>
      </c>
      <c r="B21">
        <v>20</v>
      </c>
      <c r="C21" t="str">
        <f>IF('2.3_2.4 Erfassung TP1'!$C$32=0,"",'2.3_2.4 Erfassung TP1'!$C$32)</f>
        <v/>
      </c>
      <c r="D21" t="str">
        <f>IF('2.3_2.4 Erfassung TP1'!$D$32=0,"",'2.3_2.4 Erfassung TP1'!$D$32)</f>
        <v/>
      </c>
      <c r="E21" t="str">
        <f>IF('2.3_2.4 Erfassung TP1'!$E$32=0,"",'2.3_2.4 Erfassung TP1'!$E$32)</f>
        <v/>
      </c>
      <c r="F21" t="str">
        <f>IF('2.3_2.4 Erfassung TP1'!$F$32=0,"",'2.3_2.4 Erfassung TP1'!$F$32)</f>
        <v/>
      </c>
      <c r="G21" t="str">
        <f>IF('2.3_2.4 Erfassung TP1'!$G$32=0,"",'2.3_2.4 Erfassung TP1'!$G$32)</f>
        <v/>
      </c>
      <c r="H21" t="e">
        <f>IF('2.3_2.4 Erfassung TP1'!#REF!=0,"",'2.3_2.4 Erfassung TP1'!#REF!)</f>
        <v>#REF!</v>
      </c>
      <c r="I21" t="str">
        <f>IF('2.3_2.4 Erfassung TP1'!$H$32=0,"",'2.3_2.4 Erfassung TP1'!$H$32)</f>
        <v/>
      </c>
      <c r="J21" t="str">
        <f>IF('2.3_2.4 Erfassung TP1'!$I$32=0,"",'2.3_2.4 Erfassung TP1'!$I$32)</f>
        <v/>
      </c>
    </row>
    <row r="22" spans="1:10" x14ac:dyDescent="0.25">
      <c r="A22" t="s">
        <v>443</v>
      </c>
      <c r="B22">
        <v>100</v>
      </c>
      <c r="C22" t="str">
        <f ca="1">IF('2.3_2.4 Erfassung TP1'!$B$51=0,"",'2.3_2.4 Erfassung TP1'!$B$51)</f>
        <v>Origine des fonds propres</v>
      </c>
      <c r="F22" t="str">
        <f ca="1">IF(C22="Weiteres*",'2.3_2.4 Erfassung TP1'!$G$50,"")</f>
        <v/>
      </c>
      <c r="G22" t="str">
        <f>IF('2.3_2.4 Erfassung TP1'!$F$51=0,"",'2.3_2.4 Erfassung TP1'!$F$51)</f>
        <v/>
      </c>
      <c r="J22" t="str">
        <f>IF('2.3_2.4 Erfassung TP1'!$F$51=0,"",'2.3_2.4 Erfassung TP1'!$F$51)</f>
        <v/>
      </c>
    </row>
    <row r="23" spans="1:10" x14ac:dyDescent="0.25">
      <c r="A23" t="s">
        <v>443</v>
      </c>
      <c r="B23">
        <v>101</v>
      </c>
      <c r="C23" t="str">
        <f ca="1">IF('2.3_2.4 Erfassung TP1'!$B$52=0,"",'2.3_2.4 Erfassung TP1'!$B$52)</f>
        <v>Cotisations</v>
      </c>
      <c r="F23" t="str">
        <f ca="1">IF(C23="Weiteres*",'2.3_2.4 Erfassung TP1'!$G$50,"")</f>
        <v/>
      </c>
      <c r="G23" t="str">
        <f>IF('2.3_2.4 Erfassung TP1'!$F$52=0,"",'2.3_2.4 Erfassung TP1'!$F$52)</f>
        <v/>
      </c>
      <c r="J23" t="str">
        <f>IF('2.3_2.4 Erfassung TP1'!$F$52=0,"",'2.3_2.4 Erfassung TP1'!$F$52)</f>
        <v/>
      </c>
    </row>
    <row r="24" spans="1:10" x14ac:dyDescent="0.25">
      <c r="A24" t="s">
        <v>443</v>
      </c>
      <c r="B24">
        <v>102</v>
      </c>
      <c r="C24" t="str">
        <f ca="1">IF('2.3_2.4 Erfassung TP1'!$B$53=0,"",'2.3_2.4 Erfassung TP1'!$B$53)</f>
        <v>Avoirs bancaires</v>
      </c>
      <c r="F24" t="str">
        <f ca="1">IF(C24="Weiteres*",'2.3_2.4 Erfassung TP1'!$G$50,"")</f>
        <v/>
      </c>
      <c r="G24" t="str">
        <f>IF('2.3_2.4 Erfassung TP1'!$F$53=0,"",'2.3_2.4 Erfassung TP1'!$F$53)</f>
        <v/>
      </c>
      <c r="J24" t="str">
        <f>IF('2.3_2.4 Erfassung TP1'!$F$53=0,"",'2.3_2.4 Erfassung TP1'!$F$53)</f>
        <v/>
      </c>
    </row>
    <row r="25" spans="1:10" x14ac:dyDescent="0.25">
      <c r="A25" t="s">
        <v>443</v>
      </c>
      <c r="B25">
        <v>103</v>
      </c>
      <c r="C25" t="str">
        <f ca="1">IF('2.3_2.4 Erfassung TP1'!$B$54=0,"",'2.3_2.4 Erfassung TP1'!$B$54)</f>
        <v>Dons</v>
      </c>
      <c r="F25" t="str">
        <f ca="1">IF(C25="Weiteres*",'2.3_2.4 Erfassung TP1'!$G$50,"")</f>
        <v/>
      </c>
      <c r="G25" t="str">
        <f>IF('2.3_2.4 Erfassung TP1'!$F$54=0,"",'2.3_2.4 Erfassung TP1'!$F$54)</f>
        <v/>
      </c>
      <c r="J25" t="str">
        <f>IF('2.3_2.4 Erfassung TP1'!$F$54=0,"",'2.3_2.4 Erfassung TP1'!$F$54)</f>
        <v/>
      </c>
    </row>
    <row r="26" spans="1:10" x14ac:dyDescent="0.25">
      <c r="A26" t="s">
        <v>443</v>
      </c>
      <c r="B26">
        <v>104</v>
      </c>
      <c r="C26" t="str">
        <f ca="1">IF('2.3_2.4 Erfassung TP1'!$B$55=0,"",'2.3_2.4 Erfassung TP1'!$B$55)</f>
        <v>Sponsoring</v>
      </c>
      <c r="F26" t="str">
        <f ca="1">IF(C26="Weiteres*",'2.3_2.4 Erfassung TP1'!$G$50,"")</f>
        <v/>
      </c>
      <c r="G26" t="str">
        <f>IF('2.3_2.4 Erfassung TP1'!$F$55=0,"",'2.3_2.4 Erfassung TP1'!$F$55)</f>
        <v/>
      </c>
      <c r="J26" t="str">
        <f>IF('2.3_2.4 Erfassung TP1'!$F$55=0,"",'2.3_2.4 Erfassung TP1'!$F$55)</f>
        <v/>
      </c>
    </row>
    <row r="27" spans="1:10" x14ac:dyDescent="0.25">
      <c r="A27" t="s">
        <v>443</v>
      </c>
      <c r="B27">
        <v>105</v>
      </c>
      <c r="C27" t="str">
        <f>IF('2.3_2.4 Erfassung TP1'!$C$56=0,"",'2.3_2.4 Erfassung TP1'!$C$56)</f>
        <v/>
      </c>
      <c r="F27" t="str">
        <f>IF(C27="Weiteres*",'2.3_2.4 Erfassung TP1'!$G$50,"")</f>
        <v/>
      </c>
      <c r="G27" t="str">
        <f>IF('2.3_2.4 Erfassung TP1'!$F$56=0,"",'2.3_2.4 Erfassung TP1'!$F$56)</f>
        <v/>
      </c>
      <c r="J27" t="str">
        <f>IF('2.3_2.4 Erfassung TP1'!$F$56=0,"",'2.3_2.4 Erfassung TP1'!$F$56)</f>
        <v/>
      </c>
    </row>
    <row r="28" spans="1:10" x14ac:dyDescent="0.25">
      <c r="A28" t="s">
        <v>443</v>
      </c>
      <c r="B28">
        <v>106</v>
      </c>
      <c r="C28" t="str">
        <f>IF('2.3_2.4 Erfassung TP1'!$C$57=0,"",'2.3_2.4 Erfassung TP1'!$C$57)</f>
        <v/>
      </c>
      <c r="F28" t="str">
        <f>IF(C28="Weiteres*",'2.3_2.4 Erfassung TP1'!$G$50,"")</f>
        <v/>
      </c>
      <c r="G28" t="str">
        <f>IF('2.3_2.4 Erfassung TP1'!$F$57=0,"",'2.3_2.4 Erfassung TP1'!$F$57)</f>
        <v/>
      </c>
      <c r="J28" t="str">
        <f>IF('2.3_2.4 Erfassung TP1'!$F$57=0,"",'2.3_2.4 Erfassung TP1'!$F$57)</f>
        <v/>
      </c>
    </row>
    <row r="29" spans="1:10" x14ac:dyDescent="0.25">
      <c r="A29" t="s">
        <v>443</v>
      </c>
      <c r="B29">
        <v>107</v>
      </c>
      <c r="C29" t="str">
        <f>IF('2.3_2.4 Erfassung TP1'!$C$58=0,"",'2.3_2.4 Erfassung TP1'!$C$58)</f>
        <v/>
      </c>
      <c r="F29" t="str">
        <f>IF(C29="Weiteres*",'2.3_2.4 Erfassung TP1'!$G$50,"")</f>
        <v/>
      </c>
      <c r="G29" t="str">
        <f>IF('2.3_2.4 Erfassung TP1'!$F$58=0,"",'2.3_2.4 Erfassung TP1'!$F$58)</f>
        <v/>
      </c>
      <c r="J29" t="str">
        <f>IF('2.3_2.4 Erfassung TP1'!$F$58=0,"",'2.3_2.4 Erfassung TP1'!$F$58)</f>
        <v/>
      </c>
    </row>
    <row r="30" spans="1:10" x14ac:dyDescent="0.25">
      <c r="A30" t="s">
        <v>443</v>
      </c>
      <c r="B30">
        <v>108</v>
      </c>
      <c r="C30" t="str">
        <f>IF('2.3_2.4 Erfassung TP1'!$C$59=0,"",'2.3_2.4 Erfassung TP1'!$C$59)</f>
        <v/>
      </c>
      <c r="F30" t="str">
        <f>IF(C30="Weiteres*",'2.3_2.4 Erfassung TP1'!$G$50,"")</f>
        <v/>
      </c>
      <c r="G30" t="str">
        <f>IF('2.3_2.4 Erfassung TP1'!$F$59=0,"",'2.3_2.4 Erfassung TP1'!$F$59)</f>
        <v/>
      </c>
      <c r="J30" t="str">
        <f>IF('2.3_2.4 Erfassung TP1'!$F$59=0,"",'2.3_2.4 Erfassung TP1'!$F$59)</f>
        <v/>
      </c>
    </row>
    <row r="31" spans="1:10" x14ac:dyDescent="0.25">
      <c r="A31" t="s">
        <v>443</v>
      </c>
      <c r="B31">
        <v>109</v>
      </c>
      <c r="C31" t="str">
        <f>IF('2.3_2.4 Erfassung TP1'!$C$60=0,"",'2.3_2.4 Erfassung TP1'!$C$60)</f>
        <v/>
      </c>
      <c r="F31" t="str">
        <f>IF(C31="Weiteres*",'2.3_2.4 Erfassung TP1'!$G$50,"")</f>
        <v/>
      </c>
      <c r="G31" t="str">
        <f>IF('2.3_2.4 Erfassung TP1'!$F$60=0,"",'2.3_2.4 Erfassung TP1'!$F$60)</f>
        <v/>
      </c>
      <c r="J31" t="str">
        <f>IF('2.3_2.4 Erfassung TP1'!$F$60=0,"",'2.3_2.4 Erfassung TP1'!$F$60)</f>
        <v/>
      </c>
    </row>
  </sheetData>
  <pageMargins left="0.7" right="0.7" top="0.78740157499999996" bottom="0.78740157499999996" header="0.3" footer="0.3"/>
  <pageSetup paperSize="9" orientation="portrait" horizontalDpi="300" verticalDpi="300" r:id="rId1"/>
  <headerFooter>
    <oddFooter xml:space="preserve">&amp;LVersion 1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6">
    <tabColor theme="7" tint="0.39997558519241921"/>
  </sheetPr>
  <dimension ref="A1:O3"/>
  <sheetViews>
    <sheetView workbookViewId="0">
      <selection activeCell="C2" sqref="C2"/>
    </sheetView>
  </sheetViews>
  <sheetFormatPr baseColWidth="10" defaultColWidth="0" defaultRowHeight="14.25" zeroHeight="1" x14ac:dyDescent="0.2"/>
  <cols>
    <col min="1" max="1" width="23" style="2" customWidth="1"/>
    <col min="2" max="2" width="13.42578125" style="2" bestFit="1" customWidth="1"/>
    <col min="3" max="3" width="6.5703125" style="2" customWidth="1"/>
    <col min="4" max="4" width="16.5703125" style="2" bestFit="1" customWidth="1"/>
    <col min="5" max="5" width="24.140625" style="2" bestFit="1" customWidth="1"/>
    <col min="6" max="8" width="18.5703125" style="2" customWidth="1"/>
    <col min="9" max="9" width="22.42578125" style="2" customWidth="1"/>
    <col min="10" max="10" width="18" style="2" customWidth="1"/>
    <col min="11" max="11" width="15.5703125" style="2" customWidth="1"/>
    <col min="12" max="12" width="18.85546875" style="2" customWidth="1"/>
    <col min="13" max="13" width="19.5703125" style="2" bestFit="1" customWidth="1"/>
    <col min="14" max="14" width="16" style="2" customWidth="1"/>
    <col min="15" max="15" width="6.42578125" style="2" customWidth="1"/>
    <col min="16" max="16384" width="11.42578125" style="2" hidden="1"/>
  </cols>
  <sheetData>
    <row r="1" spans="1:15" s="1" customFormat="1" ht="63.2" customHeight="1" x14ac:dyDescent="0.25">
      <c r="A1" s="1" t="s">
        <v>37</v>
      </c>
      <c r="B1" s="1" t="s">
        <v>38</v>
      </c>
      <c r="C1" s="1" t="s">
        <v>31</v>
      </c>
      <c r="D1" s="1" t="s">
        <v>80</v>
      </c>
      <c r="E1" s="1" t="s">
        <v>39</v>
      </c>
      <c r="F1" s="5" t="s">
        <v>103</v>
      </c>
      <c r="G1" s="5" t="s">
        <v>104</v>
      </c>
      <c r="H1" s="5" t="s">
        <v>105</v>
      </c>
      <c r="I1" s="5" t="s">
        <v>106</v>
      </c>
      <c r="J1" s="5" t="s">
        <v>44</v>
      </c>
      <c r="K1" s="5" t="s">
        <v>45</v>
      </c>
      <c r="L1" s="5" t="s">
        <v>46</v>
      </c>
      <c r="M1" s="5" t="s">
        <v>107</v>
      </c>
      <c r="N1" s="5" t="s">
        <v>108</v>
      </c>
      <c r="O1" s="5"/>
    </row>
    <row r="2" spans="1:15" x14ac:dyDescent="0.2">
      <c r="A2" s="2">
        <f>'1. Angaben zum Gesamtprojekt'!D16</f>
        <v>0</v>
      </c>
      <c r="B2" s="2">
        <f>'1. Angaben zum Gesamtprojekt'!D18</f>
        <v>0</v>
      </c>
      <c r="C2" s="2" t="e">
        <f>'1. Angaben zum Gesamtprojekt'!#REF!</f>
        <v>#REF!</v>
      </c>
      <c r="D2" s="2">
        <f>'1. Angaben zum Gesamtprojekt'!D27</f>
        <v>0</v>
      </c>
      <c r="E2" s="2" t="e">
        <f>'1. Angaben zum Gesamtprojekt'!#REF!</f>
        <v>#REF!</v>
      </c>
      <c r="F2" s="2" t="e">
        <f>'1.3 Budget_Rekapitulation'!#REF!</f>
        <v>#REF!</v>
      </c>
      <c r="G2" s="2">
        <f>'1.3 Budget_Rekapitulation'!E28</f>
        <v>0</v>
      </c>
      <c r="H2" s="2">
        <f>'1.3 Budget_Rekapitulation'!G29</f>
        <v>0</v>
      </c>
      <c r="I2" s="2">
        <f>'1.3 Budget_Rekapitulation'!I30</f>
        <v>0</v>
      </c>
      <c r="J2" s="2" t="e">
        <f>'1.3 Budget_Rekapitulation'!#REF!</f>
        <v>#REF!</v>
      </c>
      <c r="K2" s="2">
        <f>'1.3 Budget_Rekapitulation'!E26</f>
        <v>0</v>
      </c>
      <c r="L2" s="2">
        <f>'1.3 Budget_Rekapitulation'!G26</f>
        <v>0</v>
      </c>
      <c r="M2" s="2">
        <f>'1.3 Budget_Rekapitulation'!I26</f>
        <v>0</v>
      </c>
      <c r="N2" s="2">
        <f>'1.3 Budget_Rekapitulation'!E36</f>
        <v>0</v>
      </c>
    </row>
    <row r="3" spans="1:15" x14ac:dyDescent="0.2"/>
  </sheetData>
  <sheetProtection selectLockedCells="1"/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7">
    <tabColor theme="7" tint="0.39997558519241921"/>
  </sheetPr>
  <dimension ref="A1:L21"/>
  <sheetViews>
    <sheetView workbookViewId="0">
      <selection activeCell="A2" sqref="A2"/>
    </sheetView>
  </sheetViews>
  <sheetFormatPr baseColWidth="10" defaultRowHeight="15" x14ac:dyDescent="0.25"/>
  <cols>
    <col min="1" max="1" width="13.140625" style="2" customWidth="1"/>
    <col min="2" max="2" width="14.42578125" style="2" bestFit="1" customWidth="1"/>
    <col min="3" max="3" width="15.85546875" style="2" bestFit="1" customWidth="1"/>
    <col min="4" max="4" width="16.85546875" style="2" bestFit="1" customWidth="1"/>
    <col min="5" max="5" width="15.140625" style="2" bestFit="1" customWidth="1"/>
    <col min="6" max="6" width="15.140625" style="2" customWidth="1"/>
    <col min="7" max="7" width="24.140625" style="2" bestFit="1" customWidth="1"/>
    <col min="8" max="10" width="18.5703125" style="2" customWidth="1"/>
    <col min="11" max="11" width="16.85546875" customWidth="1"/>
    <col min="12" max="12" width="14.85546875" customWidth="1"/>
  </cols>
  <sheetData>
    <row r="1" spans="1:12" ht="45" x14ac:dyDescent="0.25">
      <c r="A1" s="1" t="s">
        <v>38</v>
      </c>
      <c r="B1" s="1" t="s">
        <v>40</v>
      </c>
      <c r="C1" s="1" t="s">
        <v>86</v>
      </c>
      <c r="D1" s="1" t="s">
        <v>87</v>
      </c>
      <c r="E1" s="1" t="s">
        <v>41</v>
      </c>
      <c r="F1" s="1" t="s">
        <v>42</v>
      </c>
      <c r="G1" s="1" t="s">
        <v>39</v>
      </c>
      <c r="H1" s="5" t="s">
        <v>43</v>
      </c>
      <c r="I1" s="5" t="s">
        <v>49</v>
      </c>
      <c r="J1" s="5" t="s">
        <v>47</v>
      </c>
      <c r="K1" s="5" t="s">
        <v>48</v>
      </c>
      <c r="L1" s="5" t="s">
        <v>50</v>
      </c>
    </row>
    <row r="2" spans="1:12" x14ac:dyDescent="0.25">
      <c r="A2" s="2">
        <f>'1. Angaben zum Gesamtprojekt'!$D$18</f>
        <v>0</v>
      </c>
      <c r="B2" s="2" t="e">
        <f>#REF!</f>
        <v>#REF!</v>
      </c>
      <c r="C2" s="2" t="e">
        <f t="shared" ref="C2:C21" si="0">CONCATENATE(A2,"-",B2)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</row>
    <row r="3" spans="1:12" x14ac:dyDescent="0.25">
      <c r="A3" s="2">
        <f>'1. Angaben zum Gesamtprojekt'!$D$18</f>
        <v>0</v>
      </c>
      <c r="B3" s="2" t="e">
        <f>#REF!</f>
        <v>#REF!</v>
      </c>
      <c r="C3" s="2" t="e">
        <f t="shared" si="0"/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</row>
    <row r="4" spans="1:12" x14ac:dyDescent="0.25">
      <c r="A4" s="2">
        <f>'1. Angaben zum Gesamtprojekt'!$D$18</f>
        <v>0</v>
      </c>
      <c r="B4" s="2" t="e">
        <f>#REF!</f>
        <v>#REF!</v>
      </c>
      <c r="C4" s="2" t="e">
        <f t="shared" si="0"/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</row>
    <row r="5" spans="1:12" x14ac:dyDescent="0.25">
      <c r="A5" s="2">
        <f>'1. Angaben zum Gesamtprojekt'!$D$18</f>
        <v>0</v>
      </c>
      <c r="B5" s="2" t="e">
        <f>#REF!</f>
        <v>#REF!</v>
      </c>
      <c r="C5" s="2" t="e">
        <f t="shared" si="0"/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</row>
    <row r="6" spans="1:12" x14ac:dyDescent="0.25">
      <c r="A6" s="2">
        <f>'1. Angaben zum Gesamtprojekt'!$D$18</f>
        <v>0</v>
      </c>
      <c r="B6" s="2" t="e">
        <f>#REF!</f>
        <v>#REF!</v>
      </c>
      <c r="C6" s="2" t="e">
        <f t="shared" si="0"/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</row>
    <row r="7" spans="1:12" x14ac:dyDescent="0.25">
      <c r="A7" s="2">
        <f>'1. Angaben zum Gesamtprojekt'!$D$18</f>
        <v>0</v>
      </c>
      <c r="B7" s="2" t="e">
        <f>#REF!</f>
        <v>#REF!</v>
      </c>
      <c r="C7" s="2" t="e">
        <f t="shared" si="0"/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</row>
    <row r="8" spans="1:12" x14ac:dyDescent="0.25">
      <c r="A8" s="2">
        <f>'1. Angaben zum Gesamtprojekt'!$D$18</f>
        <v>0</v>
      </c>
      <c r="B8" s="2" t="e">
        <f>#REF!</f>
        <v>#REF!</v>
      </c>
      <c r="C8" s="2" t="e">
        <f t="shared" si="0"/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</row>
    <row r="9" spans="1:12" x14ac:dyDescent="0.25">
      <c r="A9" s="2">
        <f>'1. Angaben zum Gesamtprojekt'!$D$18</f>
        <v>0</v>
      </c>
      <c r="B9" s="2" t="e">
        <f>#REF!</f>
        <v>#REF!</v>
      </c>
      <c r="C9" s="2" t="e">
        <f t="shared" si="0"/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</row>
    <row r="10" spans="1:12" x14ac:dyDescent="0.25">
      <c r="A10" s="2">
        <f>'1. Angaben zum Gesamtprojekt'!$D$18</f>
        <v>0</v>
      </c>
      <c r="B10" s="2" t="e">
        <f>#REF!</f>
        <v>#REF!</v>
      </c>
      <c r="C10" s="2" t="e">
        <f t="shared" si="0"/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</row>
    <row r="11" spans="1:12" x14ac:dyDescent="0.25">
      <c r="A11" s="2">
        <f>'1. Angaben zum Gesamtprojekt'!$D$18</f>
        <v>0</v>
      </c>
      <c r="B11" s="2" t="e">
        <f>#REF!</f>
        <v>#REF!</v>
      </c>
      <c r="C11" s="2" t="e">
        <f t="shared" si="0"/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</row>
    <row r="12" spans="1:12" x14ac:dyDescent="0.25">
      <c r="A12" s="2">
        <f>'1. Angaben zum Gesamtprojekt'!$D$18</f>
        <v>0</v>
      </c>
      <c r="B12" s="2" t="e">
        <f>#REF!</f>
        <v>#REF!</v>
      </c>
      <c r="C12" s="2" t="e">
        <f t="shared" si="0"/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</row>
    <row r="13" spans="1:12" x14ac:dyDescent="0.25">
      <c r="A13" s="2">
        <f>'1. Angaben zum Gesamtprojekt'!$D$18</f>
        <v>0</v>
      </c>
      <c r="B13" s="2" t="e">
        <f>#REF!</f>
        <v>#REF!</v>
      </c>
      <c r="C13" s="2" t="e">
        <f t="shared" si="0"/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</row>
    <row r="14" spans="1:12" x14ac:dyDescent="0.25">
      <c r="A14" s="2">
        <f>'1. Angaben zum Gesamtprojekt'!$D$18</f>
        <v>0</v>
      </c>
      <c r="B14" s="2" t="e">
        <f>#REF!</f>
        <v>#REF!</v>
      </c>
      <c r="C14" s="2" t="e">
        <f t="shared" si="0"/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</row>
    <row r="15" spans="1:12" x14ac:dyDescent="0.25">
      <c r="A15" s="2">
        <f>'1. Angaben zum Gesamtprojekt'!$D$18</f>
        <v>0</v>
      </c>
      <c r="B15" s="2" t="e">
        <f>#REF!</f>
        <v>#REF!</v>
      </c>
      <c r="C15" s="2" t="e">
        <f t="shared" si="0"/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</row>
    <row r="16" spans="1:12" x14ac:dyDescent="0.25">
      <c r="A16" s="2">
        <f>'1. Angaben zum Gesamtprojekt'!$D$18</f>
        <v>0</v>
      </c>
      <c r="B16" s="2" t="e">
        <f>#REF!</f>
        <v>#REF!</v>
      </c>
      <c r="C16" s="2" t="e">
        <f t="shared" si="0"/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</row>
    <row r="17" spans="1:12" x14ac:dyDescent="0.25">
      <c r="A17" s="2">
        <f>'1. Angaben zum Gesamtprojekt'!$D$18</f>
        <v>0</v>
      </c>
      <c r="B17" s="2" t="e">
        <f>#REF!</f>
        <v>#REF!</v>
      </c>
      <c r="C17" s="2" t="e">
        <f t="shared" si="0"/>
        <v>#REF!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 t="e">
        <f>#REF!</f>
        <v>#REF!</v>
      </c>
      <c r="L17" s="2" t="e">
        <f>#REF!</f>
        <v>#REF!</v>
      </c>
    </row>
    <row r="18" spans="1:12" x14ac:dyDescent="0.25">
      <c r="A18" s="2">
        <f>'1. Angaben zum Gesamtprojekt'!$D$18</f>
        <v>0</v>
      </c>
      <c r="B18" s="2" t="e">
        <f>#REF!</f>
        <v>#REF!</v>
      </c>
      <c r="C18" s="2" t="e">
        <f t="shared" si="0"/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</row>
    <row r="19" spans="1:12" x14ac:dyDescent="0.25">
      <c r="A19" s="2">
        <f>'1. Angaben zum Gesamtprojekt'!$D$18</f>
        <v>0</v>
      </c>
      <c r="B19" s="2" t="e">
        <f>#REF!</f>
        <v>#REF!</v>
      </c>
      <c r="C19" s="2" t="e">
        <f t="shared" si="0"/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</row>
    <row r="20" spans="1:12" x14ac:dyDescent="0.25">
      <c r="A20" s="2">
        <f>'1. Angaben zum Gesamtprojekt'!$D$18</f>
        <v>0</v>
      </c>
      <c r="B20" s="2" t="e">
        <f>#REF!</f>
        <v>#REF!</v>
      </c>
      <c r="C20" s="2" t="e">
        <f t="shared" si="0"/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</row>
    <row r="21" spans="1:12" x14ac:dyDescent="0.25">
      <c r="A21" s="2">
        <f>'1. Angaben zum Gesamtprojekt'!$D$18</f>
        <v>0</v>
      </c>
      <c r="B21" s="2" t="e">
        <f>#REF!</f>
        <v>#REF!</v>
      </c>
      <c r="C21" s="2" t="e">
        <f t="shared" si="0"/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</row>
  </sheetData>
  <sheetProtection selectLockedCells="1"/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theme="7" tint="0.39997558519241921"/>
  </sheetPr>
  <dimension ref="A1:E253"/>
  <sheetViews>
    <sheetView topLeftCell="A122" workbookViewId="0">
      <selection activeCell="C146" sqref="C146"/>
    </sheetView>
  </sheetViews>
  <sheetFormatPr baseColWidth="10" defaultColWidth="0" defaultRowHeight="15" x14ac:dyDescent="0.25"/>
  <cols>
    <col min="1" max="1" width="5.42578125" style="35" customWidth="1"/>
    <col min="2" max="2" width="30.85546875" style="35" customWidth="1"/>
    <col min="3" max="3" width="84.85546875" style="35" customWidth="1"/>
    <col min="4" max="4" width="73.5703125" style="35" customWidth="1"/>
    <col min="5" max="5" width="24.42578125" style="62" customWidth="1"/>
    <col min="6" max="16384" width="11.42578125" hidden="1"/>
  </cols>
  <sheetData>
    <row r="1" spans="1:5" s="33" customFormat="1" ht="15.75" thickBot="1" x14ac:dyDescent="0.3">
      <c r="A1" s="32" t="s">
        <v>255</v>
      </c>
      <c r="B1" s="32" t="s">
        <v>272</v>
      </c>
      <c r="C1" s="32" t="s">
        <v>256</v>
      </c>
      <c r="D1" s="32" t="s">
        <v>273</v>
      </c>
      <c r="E1" s="63" t="s">
        <v>432</v>
      </c>
    </row>
    <row r="2" spans="1:5" s="35" customFormat="1" ht="13.5" thickBot="1" x14ac:dyDescent="0.25">
      <c r="B2" s="35" t="s">
        <v>274</v>
      </c>
      <c r="C2" s="152" t="s">
        <v>385</v>
      </c>
      <c r="D2" s="152" t="s">
        <v>386</v>
      </c>
      <c r="E2" s="64" t="s">
        <v>433</v>
      </c>
    </row>
    <row r="3" spans="1:5" s="36" customFormat="1" ht="23.25" x14ac:dyDescent="0.25">
      <c r="A3" s="34"/>
      <c r="B3" s="35" t="s">
        <v>274</v>
      </c>
      <c r="C3" s="153" t="s">
        <v>275</v>
      </c>
      <c r="D3" s="153" t="s">
        <v>276</v>
      </c>
      <c r="E3" s="61"/>
    </row>
    <row r="4" spans="1:5" s="36" customFormat="1" x14ac:dyDescent="0.25">
      <c r="A4" s="34"/>
      <c r="B4" s="35" t="s">
        <v>274</v>
      </c>
      <c r="C4" s="153" t="s">
        <v>27</v>
      </c>
      <c r="D4" s="153" t="s">
        <v>269</v>
      </c>
      <c r="E4" s="61"/>
    </row>
    <row r="5" spans="1:5" s="36" customFormat="1" x14ac:dyDescent="0.25">
      <c r="A5" s="34"/>
      <c r="B5" s="35" t="s">
        <v>274</v>
      </c>
      <c r="C5" s="153" t="s">
        <v>14</v>
      </c>
      <c r="D5" s="153" t="s">
        <v>270</v>
      </c>
      <c r="E5" s="61"/>
    </row>
    <row r="6" spans="1:5" s="36" customFormat="1" x14ac:dyDescent="0.25">
      <c r="A6" s="34"/>
      <c r="B6" s="35" t="s">
        <v>274</v>
      </c>
      <c r="C6" s="153" t="s">
        <v>74</v>
      </c>
      <c r="D6" s="153" t="s">
        <v>277</v>
      </c>
      <c r="E6" s="61"/>
    </row>
    <row r="7" spans="1:5" s="36" customFormat="1" ht="57" x14ac:dyDescent="0.25">
      <c r="A7" s="34"/>
      <c r="B7" s="35" t="s">
        <v>274</v>
      </c>
      <c r="C7" s="153" t="s">
        <v>805</v>
      </c>
      <c r="D7" s="153" t="s">
        <v>804</v>
      </c>
      <c r="E7" s="61"/>
    </row>
    <row r="8" spans="1:5" s="36" customFormat="1" x14ac:dyDescent="0.25">
      <c r="A8" s="34"/>
      <c r="B8" s="35" t="s">
        <v>274</v>
      </c>
      <c r="C8" s="153" t="s">
        <v>76</v>
      </c>
      <c r="D8" s="153" t="s">
        <v>278</v>
      </c>
      <c r="E8" s="61"/>
    </row>
    <row r="9" spans="1:5" s="36" customFormat="1" x14ac:dyDescent="0.25">
      <c r="A9" s="34"/>
      <c r="B9" s="35" t="s">
        <v>274</v>
      </c>
      <c r="C9" s="153" t="s">
        <v>93</v>
      </c>
      <c r="D9" s="153" t="s">
        <v>279</v>
      </c>
      <c r="E9" s="61"/>
    </row>
    <row r="10" spans="1:5" s="36" customFormat="1" x14ac:dyDescent="0.25">
      <c r="A10" s="34"/>
      <c r="B10" s="35" t="s">
        <v>274</v>
      </c>
      <c r="C10" s="153" t="s">
        <v>75</v>
      </c>
      <c r="D10" s="153" t="s">
        <v>280</v>
      </c>
      <c r="E10" s="61"/>
    </row>
    <row r="11" spans="1:5" s="36" customFormat="1" x14ac:dyDescent="0.25">
      <c r="A11" s="34"/>
      <c r="B11" s="35" t="s">
        <v>274</v>
      </c>
      <c r="C11" s="42" t="s">
        <v>761</v>
      </c>
      <c r="D11" s="42" t="s">
        <v>762</v>
      </c>
      <c r="E11" s="61"/>
    </row>
    <row r="12" spans="1:5" s="36" customFormat="1" x14ac:dyDescent="0.25">
      <c r="A12" s="34"/>
      <c r="B12" s="35" t="s">
        <v>274</v>
      </c>
      <c r="C12" s="42" t="s">
        <v>765</v>
      </c>
      <c r="D12" s="42" t="s">
        <v>766</v>
      </c>
      <c r="E12" s="61"/>
    </row>
    <row r="13" spans="1:5" s="36" customFormat="1" x14ac:dyDescent="0.25">
      <c r="A13" s="34"/>
      <c r="B13" s="35" t="s">
        <v>274</v>
      </c>
      <c r="C13" s="153" t="s">
        <v>92</v>
      </c>
      <c r="D13" s="153" t="s">
        <v>281</v>
      </c>
      <c r="E13" s="61"/>
    </row>
    <row r="14" spans="1:5" x14ac:dyDescent="0.25">
      <c r="B14" s="35" t="s">
        <v>274</v>
      </c>
      <c r="C14" s="153" t="s">
        <v>98</v>
      </c>
      <c r="D14" s="153" t="s">
        <v>282</v>
      </c>
    </row>
    <row r="15" spans="1:5" x14ac:dyDescent="0.25">
      <c r="B15" s="35" t="s">
        <v>274</v>
      </c>
      <c r="C15" s="153" t="s">
        <v>562</v>
      </c>
      <c r="D15" s="153" t="s">
        <v>563</v>
      </c>
    </row>
    <row r="16" spans="1:5" x14ac:dyDescent="0.25">
      <c r="B16" s="35" t="s">
        <v>274</v>
      </c>
      <c r="C16" s="153" t="s">
        <v>772</v>
      </c>
      <c r="D16" s="155" t="s">
        <v>773</v>
      </c>
    </row>
    <row r="17" spans="1:4" x14ac:dyDescent="0.25">
      <c r="A17" s="37"/>
      <c r="B17" s="35" t="s">
        <v>274</v>
      </c>
      <c r="C17" s="153" t="s">
        <v>94</v>
      </c>
      <c r="D17" s="155" t="s">
        <v>283</v>
      </c>
    </row>
    <row r="18" spans="1:4" x14ac:dyDescent="0.25">
      <c r="A18" s="37"/>
      <c r="B18" s="35" t="s">
        <v>274</v>
      </c>
      <c r="C18" s="153" t="s">
        <v>774</v>
      </c>
      <c r="D18" s="155" t="s">
        <v>775</v>
      </c>
    </row>
    <row r="19" spans="1:4" x14ac:dyDescent="0.25">
      <c r="A19" s="37"/>
      <c r="B19" s="35" t="s">
        <v>274</v>
      </c>
      <c r="C19" s="153" t="s">
        <v>725</v>
      </c>
      <c r="D19" s="155" t="s">
        <v>726</v>
      </c>
    </row>
    <row r="20" spans="1:4" x14ac:dyDescent="0.25">
      <c r="A20" s="37"/>
      <c r="B20" s="35" t="s">
        <v>274</v>
      </c>
      <c r="C20" s="153" t="s">
        <v>722</v>
      </c>
      <c r="D20" s="155" t="s">
        <v>723</v>
      </c>
    </row>
    <row r="21" spans="1:4" x14ac:dyDescent="0.25">
      <c r="A21" s="37"/>
      <c r="B21" s="35" t="s">
        <v>274</v>
      </c>
      <c r="C21" s="153" t="s">
        <v>756</v>
      </c>
      <c r="D21" s="155" t="s">
        <v>829</v>
      </c>
    </row>
    <row r="22" spans="1:4" x14ac:dyDescent="0.25">
      <c r="A22" s="37"/>
      <c r="B22" s="35" t="s">
        <v>274</v>
      </c>
      <c r="C22" s="153" t="s">
        <v>779</v>
      </c>
      <c r="D22" s="155" t="s">
        <v>778</v>
      </c>
    </row>
    <row r="23" spans="1:4" x14ac:dyDescent="0.25">
      <c r="A23" s="37"/>
      <c r="B23" s="35" t="s">
        <v>274</v>
      </c>
      <c r="C23" s="153" t="s">
        <v>724</v>
      </c>
      <c r="D23" s="155" t="s">
        <v>700</v>
      </c>
    </row>
    <row r="24" spans="1:4" x14ac:dyDescent="0.25">
      <c r="A24" s="37"/>
      <c r="B24" s="35" t="s">
        <v>274</v>
      </c>
      <c r="C24" s="153" t="s">
        <v>729</v>
      </c>
      <c r="D24" s="155" t="s">
        <v>828</v>
      </c>
    </row>
    <row r="25" spans="1:4" x14ac:dyDescent="0.25">
      <c r="A25" s="262"/>
      <c r="B25" s="35" t="s">
        <v>274</v>
      </c>
      <c r="C25" s="153" t="s">
        <v>822</v>
      </c>
      <c r="D25" s="155" t="s">
        <v>830</v>
      </c>
    </row>
    <row r="26" spans="1:4" x14ac:dyDescent="0.25">
      <c r="A26" s="262"/>
      <c r="B26" s="35" t="s">
        <v>274</v>
      </c>
      <c r="C26" s="153" t="s">
        <v>821</v>
      </c>
      <c r="D26" s="155" t="s">
        <v>823</v>
      </c>
    </row>
    <row r="27" spans="1:4" x14ac:dyDescent="0.25">
      <c r="A27" s="262"/>
      <c r="B27" s="35" t="s">
        <v>274</v>
      </c>
      <c r="C27" s="153" t="s">
        <v>820</v>
      </c>
      <c r="D27" s="155" t="s">
        <v>824</v>
      </c>
    </row>
    <row r="28" spans="1:4" x14ac:dyDescent="0.25">
      <c r="A28" s="37"/>
      <c r="B28" s="35" t="s">
        <v>274</v>
      </c>
      <c r="C28" s="153" t="s">
        <v>780</v>
      </c>
      <c r="D28" s="155" t="s">
        <v>781</v>
      </c>
    </row>
    <row r="29" spans="1:4" x14ac:dyDescent="0.25">
      <c r="A29" s="37"/>
      <c r="B29" s="35" t="s">
        <v>274</v>
      </c>
      <c r="C29" s="91" t="s">
        <v>98</v>
      </c>
      <c r="D29" s="38" t="s">
        <v>282</v>
      </c>
    </row>
    <row r="30" spans="1:4" x14ac:dyDescent="0.25">
      <c r="A30" s="37"/>
      <c r="B30" s="35" t="s">
        <v>274</v>
      </c>
      <c r="C30" s="153" t="s">
        <v>737</v>
      </c>
      <c r="D30" s="155" t="s">
        <v>733</v>
      </c>
    </row>
    <row r="31" spans="1:4" x14ac:dyDescent="0.25">
      <c r="A31" s="37"/>
      <c r="B31" s="35" t="s">
        <v>274</v>
      </c>
      <c r="C31" s="153" t="s">
        <v>738</v>
      </c>
      <c r="D31" s="155" t="s">
        <v>734</v>
      </c>
    </row>
    <row r="32" spans="1:4" x14ac:dyDescent="0.25">
      <c r="A32" s="37"/>
      <c r="B32" s="35" t="s">
        <v>274</v>
      </c>
      <c r="C32" s="153" t="s">
        <v>739</v>
      </c>
      <c r="D32" s="155" t="s">
        <v>740</v>
      </c>
    </row>
    <row r="33" spans="1:4" x14ac:dyDescent="0.25">
      <c r="A33" s="37"/>
      <c r="B33" s="35" t="s">
        <v>274</v>
      </c>
      <c r="C33" s="153" t="s">
        <v>662</v>
      </c>
      <c r="D33" s="155" t="s">
        <v>704</v>
      </c>
    </row>
    <row r="34" spans="1:4" x14ac:dyDescent="0.25">
      <c r="A34" s="37"/>
      <c r="B34" s="35" t="s">
        <v>274</v>
      </c>
      <c r="C34" s="153" t="s">
        <v>782</v>
      </c>
      <c r="D34" s="155" t="s">
        <v>783</v>
      </c>
    </row>
    <row r="35" spans="1:4" x14ac:dyDescent="0.25">
      <c r="B35" s="35" t="s">
        <v>274</v>
      </c>
      <c r="C35" s="153" t="s">
        <v>564</v>
      </c>
      <c r="D35" s="155" t="s">
        <v>565</v>
      </c>
    </row>
    <row r="36" spans="1:4" x14ac:dyDescent="0.25">
      <c r="B36" s="35" t="s">
        <v>274</v>
      </c>
      <c r="C36" s="153" t="s">
        <v>77</v>
      </c>
      <c r="D36" s="155" t="s">
        <v>284</v>
      </c>
    </row>
    <row r="37" spans="1:4" x14ac:dyDescent="0.25">
      <c r="B37" s="35" t="s">
        <v>274</v>
      </c>
      <c r="C37" s="153" t="s">
        <v>1</v>
      </c>
      <c r="D37" s="155" t="s">
        <v>285</v>
      </c>
    </row>
    <row r="38" spans="1:4" ht="22.5" x14ac:dyDescent="0.25">
      <c r="B38" s="35" t="s">
        <v>274</v>
      </c>
      <c r="C38" s="42" t="s">
        <v>763</v>
      </c>
      <c r="D38" s="42" t="s">
        <v>764</v>
      </c>
    </row>
    <row r="39" spans="1:4" x14ac:dyDescent="0.25">
      <c r="B39" s="35" t="s">
        <v>274</v>
      </c>
      <c r="C39" s="91" t="s">
        <v>799</v>
      </c>
      <c r="D39" s="91" t="s">
        <v>800</v>
      </c>
    </row>
    <row r="40" spans="1:4" x14ac:dyDescent="0.25">
      <c r="B40" s="35" t="s">
        <v>274</v>
      </c>
      <c r="C40" s="153" t="s">
        <v>95</v>
      </c>
      <c r="D40" s="155" t="s">
        <v>286</v>
      </c>
    </row>
    <row r="41" spans="1:4" x14ac:dyDescent="0.25">
      <c r="B41" s="35" t="s">
        <v>274</v>
      </c>
      <c r="C41" s="153" t="s">
        <v>768</v>
      </c>
      <c r="D41" s="152" t="s">
        <v>769</v>
      </c>
    </row>
    <row r="42" spans="1:4" x14ac:dyDescent="0.25">
      <c r="B42" s="35" t="s">
        <v>274</v>
      </c>
      <c r="C42" s="153" t="s">
        <v>776</v>
      </c>
      <c r="D42" s="152" t="s">
        <v>777</v>
      </c>
    </row>
    <row r="43" spans="1:4" x14ac:dyDescent="0.25">
      <c r="B43" s="35" t="s">
        <v>274</v>
      </c>
      <c r="C43" s="153" t="s">
        <v>679</v>
      </c>
      <c r="D43" s="152" t="s">
        <v>694</v>
      </c>
    </row>
    <row r="44" spans="1:4" x14ac:dyDescent="0.25">
      <c r="A44" s="37"/>
      <c r="B44" s="35" t="s">
        <v>274</v>
      </c>
      <c r="C44" s="91" t="s">
        <v>682</v>
      </c>
      <c r="D44" s="38" t="s">
        <v>683</v>
      </c>
    </row>
    <row r="45" spans="1:4" x14ac:dyDescent="0.25">
      <c r="A45" s="37"/>
      <c r="B45" s="35" t="s">
        <v>274</v>
      </c>
      <c r="C45" s="91" t="s">
        <v>735</v>
      </c>
      <c r="D45" s="38" t="s">
        <v>736</v>
      </c>
    </row>
    <row r="46" spans="1:4" ht="23.25" x14ac:dyDescent="0.25">
      <c r="B46" s="35" t="s">
        <v>274</v>
      </c>
      <c r="C46" s="153" t="s">
        <v>784</v>
      </c>
      <c r="D46" s="155" t="s">
        <v>803</v>
      </c>
    </row>
    <row r="47" spans="1:4" x14ac:dyDescent="0.25">
      <c r="B47" s="35" t="s">
        <v>274</v>
      </c>
      <c r="C47" s="153" t="s">
        <v>793</v>
      </c>
      <c r="D47" s="152" t="s">
        <v>797</v>
      </c>
    </row>
    <row r="48" spans="1:4" x14ac:dyDescent="0.25">
      <c r="B48" s="91" t="s">
        <v>274</v>
      </c>
      <c r="C48" s="153" t="s">
        <v>839</v>
      </c>
      <c r="D48" s="153" t="s">
        <v>840</v>
      </c>
    </row>
    <row r="49" spans="2:4" ht="23.25" x14ac:dyDescent="0.25">
      <c r="B49" s="91" t="s">
        <v>274</v>
      </c>
      <c r="C49" s="153" t="s">
        <v>794</v>
      </c>
      <c r="D49" s="153" t="s">
        <v>802</v>
      </c>
    </row>
    <row r="50" spans="2:4" x14ac:dyDescent="0.25">
      <c r="B50" s="91" t="s">
        <v>274</v>
      </c>
      <c r="C50" s="153" t="s">
        <v>78</v>
      </c>
      <c r="D50" s="153" t="s">
        <v>288</v>
      </c>
    </row>
    <row r="51" spans="2:4" x14ac:dyDescent="0.25">
      <c r="B51" s="91" t="s">
        <v>274</v>
      </c>
      <c r="C51" s="155" t="s">
        <v>14</v>
      </c>
      <c r="D51" s="155" t="s">
        <v>270</v>
      </c>
    </row>
    <row r="52" spans="2:4" x14ac:dyDescent="0.25">
      <c r="B52" s="91" t="s">
        <v>274</v>
      </c>
      <c r="C52" s="152" t="s">
        <v>785</v>
      </c>
      <c r="D52" s="152" t="s">
        <v>785</v>
      </c>
    </row>
    <row r="53" spans="2:4" x14ac:dyDescent="0.25">
      <c r="B53" s="91" t="s">
        <v>274</v>
      </c>
      <c r="C53" s="152" t="s">
        <v>15</v>
      </c>
      <c r="D53" s="155" t="s">
        <v>289</v>
      </c>
    </row>
    <row r="54" spans="2:4" ht="34.5" x14ac:dyDescent="0.25">
      <c r="B54" s="91" t="s">
        <v>274</v>
      </c>
      <c r="C54" s="152" t="s">
        <v>786</v>
      </c>
      <c r="D54" s="152" t="s">
        <v>801</v>
      </c>
    </row>
    <row r="55" spans="2:4" x14ac:dyDescent="0.25">
      <c r="B55" s="91" t="s">
        <v>274</v>
      </c>
      <c r="C55" s="152" t="s">
        <v>787</v>
      </c>
      <c r="D55" s="152" t="s">
        <v>792</v>
      </c>
    </row>
    <row r="56" spans="2:4" x14ac:dyDescent="0.25">
      <c r="B56" s="91" t="s">
        <v>274</v>
      </c>
      <c r="C56" s="182" t="s">
        <v>788</v>
      </c>
      <c r="D56" s="182" t="s">
        <v>789</v>
      </c>
    </row>
    <row r="57" spans="2:4" x14ac:dyDescent="0.25">
      <c r="B57" s="91" t="s">
        <v>274</v>
      </c>
      <c r="C57" s="152" t="s">
        <v>831</v>
      </c>
      <c r="D57" s="152" t="s">
        <v>832</v>
      </c>
    </row>
    <row r="58" spans="2:4" x14ac:dyDescent="0.25">
      <c r="B58" s="91" t="s">
        <v>274</v>
      </c>
      <c r="C58" s="182" t="s">
        <v>790</v>
      </c>
      <c r="D58" s="152" t="s">
        <v>791</v>
      </c>
    </row>
    <row r="59" spans="2:4" x14ac:dyDescent="0.25">
      <c r="B59" s="91" t="s">
        <v>274</v>
      </c>
      <c r="C59" s="152" t="s">
        <v>79</v>
      </c>
      <c r="D59" s="152" t="s">
        <v>290</v>
      </c>
    </row>
    <row r="60" spans="2:4" x14ac:dyDescent="0.25">
      <c r="B60" s="91" t="s">
        <v>274</v>
      </c>
      <c r="C60" s="152" t="s">
        <v>814</v>
      </c>
      <c r="D60" s="152" t="s">
        <v>814</v>
      </c>
    </row>
    <row r="61" spans="2:4" x14ac:dyDescent="0.25">
      <c r="B61" s="91" t="s">
        <v>274</v>
      </c>
      <c r="C61" s="152" t="s">
        <v>815</v>
      </c>
      <c r="D61" s="152" t="s">
        <v>816</v>
      </c>
    </row>
    <row r="62" spans="2:4" x14ac:dyDescent="0.25">
      <c r="B62" s="91" t="s">
        <v>274</v>
      </c>
      <c r="C62" s="152" t="s">
        <v>813</v>
      </c>
      <c r="D62" s="154" t="s">
        <v>813</v>
      </c>
    </row>
    <row r="63" spans="2:4" x14ac:dyDescent="0.25">
      <c r="B63" s="91" t="s">
        <v>274</v>
      </c>
      <c r="C63" s="152" t="s">
        <v>835</v>
      </c>
      <c r="D63" s="152" t="s">
        <v>835</v>
      </c>
    </row>
    <row r="64" spans="2:4" x14ac:dyDescent="0.25">
      <c r="B64" s="91" t="s">
        <v>274</v>
      </c>
      <c r="C64" s="152" t="s">
        <v>841</v>
      </c>
      <c r="D64" s="152" t="s">
        <v>841</v>
      </c>
    </row>
    <row r="65" spans="2:4" x14ac:dyDescent="0.25">
      <c r="B65" s="91" t="s">
        <v>274</v>
      </c>
      <c r="C65" s="153" t="s">
        <v>836</v>
      </c>
      <c r="D65" s="153" t="s">
        <v>836</v>
      </c>
    </row>
    <row r="66" spans="2:4" x14ac:dyDescent="0.25">
      <c r="B66" s="91" t="s">
        <v>274</v>
      </c>
      <c r="C66" s="153" t="s">
        <v>795</v>
      </c>
      <c r="D66" s="152" t="s">
        <v>798</v>
      </c>
    </row>
    <row r="67" spans="2:4" ht="23.25" x14ac:dyDescent="0.25">
      <c r="B67" s="91" t="s">
        <v>274</v>
      </c>
      <c r="C67" s="153" t="s">
        <v>796</v>
      </c>
      <c r="D67" s="153" t="s">
        <v>817</v>
      </c>
    </row>
    <row r="68" spans="2:4" ht="23.25" x14ac:dyDescent="0.25">
      <c r="B68" s="91" t="s">
        <v>1</v>
      </c>
      <c r="C68" s="91" t="s">
        <v>275</v>
      </c>
      <c r="D68" s="91" t="s">
        <v>276</v>
      </c>
    </row>
    <row r="69" spans="2:4" x14ac:dyDescent="0.25">
      <c r="B69" s="35" t="s">
        <v>1</v>
      </c>
      <c r="C69" s="35" t="s">
        <v>27</v>
      </c>
      <c r="D69" s="35" t="s">
        <v>269</v>
      </c>
    </row>
    <row r="70" spans="2:4" x14ac:dyDescent="0.25">
      <c r="B70" s="35" t="s">
        <v>1</v>
      </c>
      <c r="C70" s="35" t="s">
        <v>14</v>
      </c>
      <c r="D70" s="35" t="s">
        <v>270</v>
      </c>
    </row>
    <row r="71" spans="2:4" x14ac:dyDescent="0.25">
      <c r="B71" s="35" t="s">
        <v>1</v>
      </c>
      <c r="C71" s="35" t="s">
        <v>81</v>
      </c>
      <c r="D71" s="35" t="s">
        <v>291</v>
      </c>
    </row>
    <row r="72" spans="2:4" x14ac:dyDescent="0.25">
      <c r="B72" s="35" t="s">
        <v>1</v>
      </c>
      <c r="C72" s="35" t="s">
        <v>0</v>
      </c>
      <c r="D72" s="35" t="s">
        <v>292</v>
      </c>
    </row>
    <row r="73" spans="2:4" x14ac:dyDescent="0.25">
      <c r="B73" s="35" t="s">
        <v>1</v>
      </c>
      <c r="C73" s="35" t="s">
        <v>1</v>
      </c>
      <c r="D73" s="35" t="s">
        <v>293</v>
      </c>
    </row>
    <row r="74" spans="2:4" x14ac:dyDescent="0.25">
      <c r="B74" s="35" t="s">
        <v>1</v>
      </c>
      <c r="C74" s="35" t="s">
        <v>28</v>
      </c>
      <c r="D74" s="38" t="s">
        <v>294</v>
      </c>
    </row>
    <row r="75" spans="2:4" x14ac:dyDescent="0.25">
      <c r="B75" s="35" t="s">
        <v>1</v>
      </c>
      <c r="C75" s="35" t="s">
        <v>2</v>
      </c>
      <c r="D75" s="35" t="s">
        <v>260</v>
      </c>
    </row>
    <row r="76" spans="2:4" x14ac:dyDescent="0.25">
      <c r="B76" s="35" t="s">
        <v>1</v>
      </c>
      <c r="C76" s="35" t="s">
        <v>3</v>
      </c>
      <c r="D76" s="35" t="s">
        <v>258</v>
      </c>
    </row>
    <row r="77" spans="2:4" x14ac:dyDescent="0.25">
      <c r="B77" s="35" t="s">
        <v>369</v>
      </c>
      <c r="C77" s="35" t="s">
        <v>343</v>
      </c>
      <c r="D77" s="35" t="s">
        <v>370</v>
      </c>
    </row>
    <row r="78" spans="2:4" x14ac:dyDescent="0.25">
      <c r="B78" s="35" t="s">
        <v>1</v>
      </c>
      <c r="C78" s="35" t="s">
        <v>4</v>
      </c>
      <c r="D78" s="38" t="s">
        <v>295</v>
      </c>
    </row>
    <row r="79" spans="2:4" x14ac:dyDescent="0.25">
      <c r="B79" s="35" t="s">
        <v>1</v>
      </c>
      <c r="C79" s="37" t="s">
        <v>296</v>
      </c>
      <c r="D79" s="39" t="s">
        <v>297</v>
      </c>
    </row>
    <row r="80" spans="2:4" x14ac:dyDescent="0.25">
      <c r="B80" s="35" t="s">
        <v>1</v>
      </c>
      <c r="C80" s="35" t="s">
        <v>298</v>
      </c>
      <c r="D80" s="35" t="s">
        <v>434</v>
      </c>
    </row>
    <row r="81" spans="1:5" s="94" customFormat="1" x14ac:dyDescent="0.25">
      <c r="A81" s="92"/>
      <c r="B81" s="92" t="s">
        <v>1</v>
      </c>
      <c r="C81" s="92" t="s">
        <v>299</v>
      </c>
      <c r="D81" s="92" t="s">
        <v>300</v>
      </c>
      <c r="E81" s="93"/>
    </row>
    <row r="82" spans="1:5" s="94" customFormat="1" x14ac:dyDescent="0.25">
      <c r="A82" s="92"/>
      <c r="B82" s="92" t="s">
        <v>1</v>
      </c>
      <c r="C82" s="92" t="s">
        <v>298</v>
      </c>
      <c r="D82" s="92" t="s">
        <v>434</v>
      </c>
      <c r="E82" s="93"/>
    </row>
    <row r="83" spans="1:5" x14ac:dyDescent="0.25">
      <c r="B83" s="35" t="s">
        <v>1</v>
      </c>
      <c r="C83" s="35" t="s">
        <v>301</v>
      </c>
      <c r="D83" s="38" t="s">
        <v>302</v>
      </c>
    </row>
    <row r="84" spans="1:5" x14ac:dyDescent="0.25">
      <c r="B84" s="35" t="s">
        <v>1</v>
      </c>
      <c r="C84" s="35" t="s">
        <v>298</v>
      </c>
      <c r="D84" s="35" t="s">
        <v>434</v>
      </c>
    </row>
    <row r="85" spans="1:5" x14ac:dyDescent="0.25">
      <c r="B85" s="35" t="s">
        <v>1</v>
      </c>
      <c r="C85" s="35" t="s">
        <v>592</v>
      </c>
      <c r="D85" s="38" t="s">
        <v>593</v>
      </c>
    </row>
    <row r="86" spans="1:5" x14ac:dyDescent="0.25">
      <c r="B86" s="35" t="s">
        <v>1</v>
      </c>
      <c r="C86" s="35" t="s">
        <v>298</v>
      </c>
      <c r="D86" s="35" t="s">
        <v>434</v>
      </c>
    </row>
    <row r="87" spans="1:5" x14ac:dyDescent="0.25">
      <c r="B87" s="35" t="s">
        <v>1</v>
      </c>
      <c r="C87" s="35" t="s">
        <v>303</v>
      </c>
      <c r="D87" s="35" t="s">
        <v>304</v>
      </c>
    </row>
    <row r="88" spans="1:5" x14ac:dyDescent="0.25">
      <c r="B88" s="35" t="s">
        <v>1</v>
      </c>
      <c r="C88" s="35" t="s">
        <v>109</v>
      </c>
      <c r="D88" s="35" t="s">
        <v>305</v>
      </c>
    </row>
    <row r="89" spans="1:5" x14ac:dyDescent="0.25">
      <c r="B89" s="35" t="s">
        <v>1</v>
      </c>
      <c r="C89" s="35" t="s">
        <v>101</v>
      </c>
      <c r="D89" s="38" t="s">
        <v>306</v>
      </c>
    </row>
    <row r="90" spans="1:5" x14ac:dyDescent="0.25">
      <c r="B90" s="35" t="s">
        <v>1</v>
      </c>
      <c r="C90" s="66" t="s">
        <v>594</v>
      </c>
      <c r="D90" s="117" t="s">
        <v>705</v>
      </c>
    </row>
    <row r="91" spans="1:5" x14ac:dyDescent="0.25">
      <c r="B91" s="35" t="s">
        <v>1</v>
      </c>
      <c r="C91" s="35" t="s">
        <v>5</v>
      </c>
      <c r="D91" s="35" t="s">
        <v>307</v>
      </c>
    </row>
    <row r="92" spans="1:5" x14ac:dyDescent="0.25">
      <c r="B92" s="35" t="s">
        <v>1</v>
      </c>
      <c r="C92" s="35" t="s">
        <v>271</v>
      </c>
      <c r="D92" s="38" t="s">
        <v>308</v>
      </c>
    </row>
    <row r="93" spans="1:5" x14ac:dyDescent="0.25">
      <c r="B93" s="35" t="s">
        <v>1</v>
      </c>
      <c r="C93" s="35" t="s">
        <v>6</v>
      </c>
      <c r="D93" s="35" t="s">
        <v>309</v>
      </c>
    </row>
    <row r="94" spans="1:5" x14ac:dyDescent="0.25">
      <c r="B94" s="35" t="s">
        <v>1</v>
      </c>
      <c r="C94" s="35" t="s">
        <v>7</v>
      </c>
      <c r="D94" s="35" t="s">
        <v>7</v>
      </c>
    </row>
    <row r="95" spans="1:5" x14ac:dyDescent="0.25">
      <c r="B95" s="35" t="s">
        <v>1</v>
      </c>
      <c r="C95" s="35" t="s">
        <v>8</v>
      </c>
      <c r="D95" s="41" t="s">
        <v>310</v>
      </c>
    </row>
    <row r="96" spans="1:5" x14ac:dyDescent="0.25">
      <c r="B96" s="35" t="s">
        <v>1</v>
      </c>
      <c r="C96" s="35" t="s">
        <v>9</v>
      </c>
      <c r="D96" s="38" t="s">
        <v>311</v>
      </c>
    </row>
    <row r="97" spans="1:5" x14ac:dyDescent="0.25">
      <c r="B97" s="35" t="s">
        <v>1</v>
      </c>
      <c r="C97" s="35" t="s">
        <v>22</v>
      </c>
      <c r="D97" s="35" t="s">
        <v>312</v>
      </c>
    </row>
    <row r="98" spans="1:5" x14ac:dyDescent="0.25">
      <c r="B98" s="35" t="s">
        <v>1</v>
      </c>
      <c r="C98" s="35" t="s">
        <v>10</v>
      </c>
      <c r="D98" s="38" t="s">
        <v>313</v>
      </c>
    </row>
    <row r="99" spans="1:5" x14ac:dyDescent="0.25">
      <c r="B99" s="35" t="s">
        <v>1</v>
      </c>
      <c r="C99" s="35" t="s">
        <v>82</v>
      </c>
      <c r="D99" s="38" t="s">
        <v>314</v>
      </c>
    </row>
    <row r="100" spans="1:5" x14ac:dyDescent="0.25">
      <c r="B100" s="35" t="s">
        <v>1</v>
      </c>
      <c r="C100" s="35" t="s">
        <v>29</v>
      </c>
      <c r="D100" s="38" t="s">
        <v>441</v>
      </c>
    </row>
    <row r="101" spans="1:5" x14ac:dyDescent="0.25">
      <c r="B101" s="35" t="s">
        <v>1</v>
      </c>
      <c r="C101" s="35" t="s">
        <v>11</v>
      </c>
      <c r="D101" s="38" t="s">
        <v>315</v>
      </c>
    </row>
    <row r="102" spans="1:5" x14ac:dyDescent="0.25">
      <c r="B102" s="35" t="s">
        <v>1</v>
      </c>
      <c r="C102" s="35" t="s">
        <v>12</v>
      </c>
      <c r="D102" s="35" t="s">
        <v>440</v>
      </c>
    </row>
    <row r="103" spans="1:5" x14ac:dyDescent="0.25">
      <c r="B103" s="35" t="s">
        <v>1</v>
      </c>
      <c r="C103" s="42" t="s">
        <v>435</v>
      </c>
      <c r="D103" s="38" t="s">
        <v>435</v>
      </c>
    </row>
    <row r="104" spans="1:5" x14ac:dyDescent="0.25">
      <c r="B104" s="35" t="s">
        <v>1</v>
      </c>
      <c r="C104" s="42" t="s">
        <v>83</v>
      </c>
      <c r="D104" s="38" t="s">
        <v>316</v>
      </c>
    </row>
    <row r="105" spans="1:5" x14ac:dyDescent="0.25">
      <c r="B105" s="35" t="s">
        <v>1</v>
      </c>
      <c r="C105" s="42" t="s">
        <v>13</v>
      </c>
      <c r="D105" s="38" t="s">
        <v>317</v>
      </c>
    </row>
    <row r="106" spans="1:5" x14ac:dyDescent="0.25">
      <c r="B106" s="35" t="s">
        <v>1</v>
      </c>
      <c r="C106" s="42" t="s">
        <v>26</v>
      </c>
      <c r="D106" s="38" t="s">
        <v>318</v>
      </c>
    </row>
    <row r="107" spans="1:5" x14ac:dyDescent="0.25">
      <c r="B107" s="35" t="s">
        <v>1</v>
      </c>
      <c r="C107" s="42" t="s">
        <v>16</v>
      </c>
      <c r="D107" s="38" t="s">
        <v>319</v>
      </c>
    </row>
    <row r="108" spans="1:5" x14ac:dyDescent="0.25">
      <c r="B108" s="35" t="s">
        <v>1</v>
      </c>
      <c r="C108" s="35" t="s">
        <v>17</v>
      </c>
      <c r="D108" s="35" t="s">
        <v>320</v>
      </c>
    </row>
    <row r="109" spans="1:5" s="116" customFormat="1" x14ac:dyDescent="0.25">
      <c r="A109" s="91"/>
      <c r="B109" s="91" t="s">
        <v>671</v>
      </c>
      <c r="C109" s="42" t="s">
        <v>595</v>
      </c>
      <c r="D109" s="42" t="s">
        <v>701</v>
      </c>
      <c r="E109" s="151"/>
    </row>
    <row r="110" spans="1:5" s="116" customFormat="1" x14ac:dyDescent="0.25">
      <c r="A110" s="91"/>
      <c r="B110" s="91" t="s">
        <v>671</v>
      </c>
      <c r="C110" s="42" t="s">
        <v>654</v>
      </c>
      <c r="D110" s="91" t="s">
        <v>695</v>
      </c>
      <c r="E110" s="151"/>
    </row>
    <row r="111" spans="1:5" s="116" customFormat="1" x14ac:dyDescent="0.25">
      <c r="A111" s="91"/>
      <c r="B111" s="91" t="s">
        <v>671</v>
      </c>
      <c r="C111" s="42" t="s">
        <v>655</v>
      </c>
      <c r="D111" s="91" t="s">
        <v>696</v>
      </c>
      <c r="E111" s="151"/>
    </row>
    <row r="112" spans="1:5" s="116" customFormat="1" x14ac:dyDescent="0.25">
      <c r="A112" s="91"/>
      <c r="B112" s="91" t="s">
        <v>671</v>
      </c>
      <c r="C112" s="42" t="s">
        <v>656</v>
      </c>
      <c r="D112" s="91" t="s">
        <v>697</v>
      </c>
      <c r="E112" s="151"/>
    </row>
    <row r="113" spans="1:5" s="116" customFormat="1" x14ac:dyDescent="0.25">
      <c r="A113" s="91"/>
      <c r="B113" s="91" t="s">
        <v>671</v>
      </c>
      <c r="C113" s="42" t="s">
        <v>657</v>
      </c>
      <c r="D113" s="91" t="s">
        <v>698</v>
      </c>
      <c r="E113" s="151"/>
    </row>
    <row r="114" spans="1:5" s="116" customFormat="1" x14ac:dyDescent="0.25">
      <c r="A114" s="91"/>
      <c r="B114" s="91" t="s">
        <v>671</v>
      </c>
      <c r="C114" s="42" t="s">
        <v>658</v>
      </c>
      <c r="D114" s="91" t="s">
        <v>699</v>
      </c>
      <c r="E114" s="151"/>
    </row>
    <row r="115" spans="1:5" s="116" customFormat="1" x14ac:dyDescent="0.25">
      <c r="A115" s="91"/>
      <c r="B115" s="91" t="s">
        <v>671</v>
      </c>
      <c r="C115" s="42" t="s">
        <v>99</v>
      </c>
      <c r="D115" s="91" t="s">
        <v>687</v>
      </c>
      <c r="E115" s="151"/>
    </row>
    <row r="116" spans="1:5" s="116" customFormat="1" x14ac:dyDescent="0.25">
      <c r="A116" s="91"/>
      <c r="B116" s="91" t="s">
        <v>671</v>
      </c>
      <c r="C116" s="42" t="s">
        <v>720</v>
      </c>
      <c r="D116" s="91" t="s">
        <v>721</v>
      </c>
      <c r="E116" s="151"/>
    </row>
    <row r="117" spans="1:5" s="116" customFormat="1" x14ac:dyDescent="0.25">
      <c r="A117" s="91"/>
      <c r="B117" s="91" t="s">
        <v>672</v>
      </c>
      <c r="C117" s="91" t="s">
        <v>596</v>
      </c>
      <c r="D117" s="91" t="s">
        <v>702</v>
      </c>
      <c r="E117" s="151"/>
    </row>
    <row r="118" spans="1:5" s="116" customFormat="1" x14ac:dyDescent="0.25">
      <c r="A118" s="91"/>
      <c r="B118" s="91" t="s">
        <v>672</v>
      </c>
      <c r="C118" s="42" t="s">
        <v>18</v>
      </c>
      <c r="D118" s="38" t="s">
        <v>442</v>
      </c>
      <c r="E118" s="151"/>
    </row>
    <row r="119" spans="1:5" x14ac:dyDescent="0.25">
      <c r="B119" s="35" t="s">
        <v>672</v>
      </c>
      <c r="C119" s="42" t="s">
        <v>394</v>
      </c>
      <c r="D119" s="38" t="s">
        <v>393</v>
      </c>
    </row>
    <row r="120" spans="1:5" x14ac:dyDescent="0.25">
      <c r="B120" s="35" t="s">
        <v>672</v>
      </c>
      <c r="C120" s="35" t="s">
        <v>387</v>
      </c>
      <c r="D120" s="35" t="s">
        <v>390</v>
      </c>
    </row>
    <row r="121" spans="1:5" s="94" customFormat="1" x14ac:dyDescent="0.25">
      <c r="A121" s="92"/>
      <c r="B121" s="35" t="s">
        <v>672</v>
      </c>
      <c r="C121" s="96" t="s">
        <v>388</v>
      </c>
      <c r="D121" s="96" t="s">
        <v>391</v>
      </c>
      <c r="E121" s="93"/>
    </row>
    <row r="122" spans="1:5" x14ac:dyDescent="0.25">
      <c r="B122" s="35" t="s">
        <v>672</v>
      </c>
      <c r="C122" s="91" t="s">
        <v>389</v>
      </c>
      <c r="D122" s="91" t="s">
        <v>392</v>
      </c>
    </row>
    <row r="123" spans="1:5" x14ac:dyDescent="0.25">
      <c r="B123" s="35" t="s">
        <v>672</v>
      </c>
      <c r="C123" s="91" t="s">
        <v>445</v>
      </c>
      <c r="D123" s="91" t="s">
        <v>444</v>
      </c>
    </row>
    <row r="124" spans="1:5" x14ac:dyDescent="0.25">
      <c r="B124" s="35" t="s">
        <v>672</v>
      </c>
      <c r="C124" s="91" t="s">
        <v>597</v>
      </c>
      <c r="D124" s="91" t="s">
        <v>598</v>
      </c>
    </row>
    <row r="125" spans="1:5" x14ac:dyDescent="0.25">
      <c r="B125" s="35" t="s">
        <v>672</v>
      </c>
      <c r="C125" s="91" t="s">
        <v>19</v>
      </c>
      <c r="D125" s="91" t="s">
        <v>322</v>
      </c>
    </row>
    <row r="126" spans="1:5" ht="23.25" x14ac:dyDescent="0.25">
      <c r="B126" s="35" t="s">
        <v>672</v>
      </c>
      <c r="C126" s="37" t="s">
        <v>323</v>
      </c>
      <c r="D126" s="39" t="s">
        <v>324</v>
      </c>
    </row>
    <row r="127" spans="1:5" ht="23.25" x14ac:dyDescent="0.25">
      <c r="B127" s="35" t="s">
        <v>672</v>
      </c>
      <c r="C127" s="91" t="s">
        <v>325</v>
      </c>
      <c r="D127" s="91" t="s">
        <v>326</v>
      </c>
    </row>
    <row r="128" spans="1:5" ht="23.25" x14ac:dyDescent="0.25">
      <c r="B128" s="35" t="s">
        <v>672</v>
      </c>
      <c r="C128" s="91" t="s">
        <v>327</v>
      </c>
      <c r="D128" s="91" t="s">
        <v>328</v>
      </c>
    </row>
    <row r="129" spans="2:4" ht="23.25" x14ac:dyDescent="0.25">
      <c r="B129" s="35" t="s">
        <v>672</v>
      </c>
      <c r="C129" s="91" t="s">
        <v>560</v>
      </c>
      <c r="D129" s="40" t="s">
        <v>561</v>
      </c>
    </row>
    <row r="130" spans="2:4" x14ac:dyDescent="0.25">
      <c r="B130" s="35" t="s">
        <v>672</v>
      </c>
      <c r="C130" s="91" t="s">
        <v>102</v>
      </c>
      <c r="D130" s="38" t="s">
        <v>329</v>
      </c>
    </row>
    <row r="131" spans="2:4" x14ac:dyDescent="0.25">
      <c r="B131" s="35" t="s">
        <v>672</v>
      </c>
      <c r="C131" s="91" t="s">
        <v>599</v>
      </c>
      <c r="D131" s="38" t="s">
        <v>600</v>
      </c>
    </row>
    <row r="132" spans="2:4" x14ac:dyDescent="0.25">
      <c r="B132" s="35" t="s">
        <v>672</v>
      </c>
      <c r="C132" s="91" t="s">
        <v>101</v>
      </c>
      <c r="D132" s="38" t="s">
        <v>306</v>
      </c>
    </row>
    <row r="133" spans="2:4" x14ac:dyDescent="0.25">
      <c r="B133" s="91" t="s">
        <v>334</v>
      </c>
      <c r="C133" s="91" t="s">
        <v>335</v>
      </c>
      <c r="D133" s="38" t="s">
        <v>336</v>
      </c>
    </row>
    <row r="134" spans="2:4" x14ac:dyDescent="0.25">
      <c r="B134" s="91" t="s">
        <v>334</v>
      </c>
      <c r="C134" s="91" t="s">
        <v>23</v>
      </c>
      <c r="D134" s="38" t="s">
        <v>337</v>
      </c>
    </row>
    <row r="135" spans="2:4" ht="23.25" x14ac:dyDescent="0.25">
      <c r="B135" s="91" t="s">
        <v>334</v>
      </c>
      <c r="C135" s="91" t="s">
        <v>811</v>
      </c>
      <c r="D135" s="91" t="s">
        <v>812</v>
      </c>
    </row>
    <row r="136" spans="2:4" x14ac:dyDescent="0.25">
      <c r="B136" s="91" t="s">
        <v>334</v>
      </c>
      <c r="C136" s="42" t="s">
        <v>604</v>
      </c>
      <c r="D136" s="38" t="s">
        <v>605</v>
      </c>
    </row>
    <row r="137" spans="2:4" x14ac:dyDescent="0.25">
      <c r="B137" s="91" t="s">
        <v>334</v>
      </c>
      <c r="C137" s="42" t="s">
        <v>20</v>
      </c>
      <c r="D137" s="38" t="s">
        <v>261</v>
      </c>
    </row>
    <row r="138" spans="2:4" x14ac:dyDescent="0.25">
      <c r="B138" s="91" t="s">
        <v>334</v>
      </c>
      <c r="C138" s="42" t="s">
        <v>21</v>
      </c>
      <c r="D138" s="38" t="s">
        <v>339</v>
      </c>
    </row>
    <row r="139" spans="2:4" x14ac:dyDescent="0.25">
      <c r="B139" s="91" t="s">
        <v>334</v>
      </c>
      <c r="C139" s="42" t="s">
        <v>340</v>
      </c>
      <c r="D139" s="38" t="s">
        <v>340</v>
      </c>
    </row>
    <row r="140" spans="2:4" x14ac:dyDescent="0.25">
      <c r="B140" s="91" t="s">
        <v>334</v>
      </c>
      <c r="C140" s="91" t="s">
        <v>341</v>
      </c>
      <c r="D140" s="91" t="s">
        <v>341</v>
      </c>
    </row>
    <row r="141" spans="2:4" x14ac:dyDescent="0.25">
      <c r="B141" s="91" t="s">
        <v>334</v>
      </c>
      <c r="C141" s="42" t="s">
        <v>342</v>
      </c>
      <c r="D141" s="38" t="s">
        <v>395</v>
      </c>
    </row>
    <row r="142" spans="2:4" x14ac:dyDescent="0.25">
      <c r="B142" s="91" t="s">
        <v>334</v>
      </c>
      <c r="C142" s="42" t="s">
        <v>6</v>
      </c>
      <c r="D142" s="38" t="s">
        <v>309</v>
      </c>
    </row>
    <row r="143" spans="2:4" x14ac:dyDescent="0.25">
      <c r="B143" s="91" t="s">
        <v>334</v>
      </c>
      <c r="C143" s="42" t="s">
        <v>9</v>
      </c>
      <c r="D143" s="38" t="s">
        <v>311</v>
      </c>
    </row>
    <row r="144" spans="2:4" x14ac:dyDescent="0.25">
      <c r="B144" s="91" t="s">
        <v>334</v>
      </c>
      <c r="C144" s="91" t="s">
        <v>767</v>
      </c>
      <c r="D144" s="91" t="s">
        <v>837</v>
      </c>
    </row>
    <row r="145" spans="2:4" x14ac:dyDescent="0.25">
      <c r="B145" s="91" t="s">
        <v>334</v>
      </c>
      <c r="C145" s="91" t="s">
        <v>843</v>
      </c>
      <c r="D145" s="91" t="s">
        <v>842</v>
      </c>
    </row>
    <row r="146" spans="2:4" x14ac:dyDescent="0.25">
      <c r="B146" s="91" t="s">
        <v>334</v>
      </c>
      <c r="C146" s="91" t="s">
        <v>675</v>
      </c>
      <c r="D146" s="117" t="s">
        <v>838</v>
      </c>
    </row>
    <row r="147" spans="2:4" x14ac:dyDescent="0.25">
      <c r="B147" s="91" t="s">
        <v>334</v>
      </c>
      <c r="C147" s="91" t="s">
        <v>601</v>
      </c>
      <c r="D147" s="91" t="s">
        <v>603</v>
      </c>
    </row>
    <row r="148" spans="2:4" x14ac:dyDescent="0.25">
      <c r="B148" s="91" t="s">
        <v>334</v>
      </c>
      <c r="C148" s="91" t="s">
        <v>602</v>
      </c>
      <c r="D148" s="117" t="s">
        <v>703</v>
      </c>
    </row>
    <row r="149" spans="2:4" x14ac:dyDescent="0.25">
      <c r="B149" s="91" t="s">
        <v>334</v>
      </c>
      <c r="C149" s="91" t="s">
        <v>673</v>
      </c>
      <c r="D149" s="157" t="s">
        <v>674</v>
      </c>
    </row>
    <row r="150" spans="2:4" x14ac:dyDescent="0.25">
      <c r="B150" s="91" t="s">
        <v>334</v>
      </c>
      <c r="C150" s="91" t="s">
        <v>730</v>
      </c>
      <c r="D150" s="157" t="s">
        <v>731</v>
      </c>
    </row>
    <row r="151" spans="2:4" x14ac:dyDescent="0.25">
      <c r="B151" s="91" t="s">
        <v>344</v>
      </c>
      <c r="C151" s="97" t="s">
        <v>770</v>
      </c>
      <c r="D151" s="98" t="s">
        <v>771</v>
      </c>
    </row>
    <row r="152" spans="2:4" x14ac:dyDescent="0.25">
      <c r="B152" s="91" t="s">
        <v>344</v>
      </c>
      <c r="C152" s="97" t="s">
        <v>259</v>
      </c>
      <c r="D152" s="98" t="s">
        <v>338</v>
      </c>
    </row>
    <row r="153" spans="2:4" x14ac:dyDescent="0.25">
      <c r="B153" s="91" t="s">
        <v>344</v>
      </c>
      <c r="C153" s="99" t="s">
        <v>20</v>
      </c>
      <c r="D153" s="100" t="s">
        <v>261</v>
      </c>
    </row>
    <row r="154" spans="2:4" x14ac:dyDescent="0.25">
      <c r="B154" s="91" t="s">
        <v>344</v>
      </c>
      <c r="C154" s="97" t="s">
        <v>21</v>
      </c>
      <c r="D154" s="101" t="s">
        <v>339</v>
      </c>
    </row>
    <row r="155" spans="2:4" x14ac:dyDescent="0.25">
      <c r="B155" s="91" t="s">
        <v>344</v>
      </c>
      <c r="C155" s="91" t="s">
        <v>100</v>
      </c>
      <c r="D155" s="91" t="s">
        <v>345</v>
      </c>
    </row>
    <row r="156" spans="2:4" x14ac:dyDescent="0.25">
      <c r="B156" s="91" t="s">
        <v>344</v>
      </c>
      <c r="C156" s="91" t="s">
        <v>503</v>
      </c>
      <c r="D156" s="91" t="s">
        <v>676</v>
      </c>
    </row>
    <row r="157" spans="2:4" x14ac:dyDescent="0.25">
      <c r="B157" s="91" t="s">
        <v>344</v>
      </c>
      <c r="C157" s="91" t="s">
        <v>18</v>
      </c>
      <c r="D157" s="91" t="s">
        <v>321</v>
      </c>
    </row>
    <row r="158" spans="2:4" x14ac:dyDescent="0.25">
      <c r="B158" s="91" t="s">
        <v>344</v>
      </c>
      <c r="C158" s="91" t="s">
        <v>24</v>
      </c>
      <c r="D158" s="91" t="s">
        <v>266</v>
      </c>
    </row>
    <row r="159" spans="2:4" x14ac:dyDescent="0.25">
      <c r="B159" s="91" t="s">
        <v>344</v>
      </c>
      <c r="C159" s="91" t="s">
        <v>25</v>
      </c>
      <c r="D159" s="91" t="s">
        <v>268</v>
      </c>
    </row>
    <row r="160" spans="2:4" x14ac:dyDescent="0.25">
      <c r="B160" s="91" t="s">
        <v>344</v>
      </c>
      <c r="C160" s="91" t="s">
        <v>446</v>
      </c>
      <c r="D160" s="91" t="s">
        <v>504</v>
      </c>
    </row>
    <row r="161" spans="2:4" x14ac:dyDescent="0.25">
      <c r="B161" s="91" t="s">
        <v>344</v>
      </c>
      <c r="C161" s="91" t="s">
        <v>447</v>
      </c>
      <c r="D161" s="91" t="s">
        <v>505</v>
      </c>
    </row>
    <row r="162" spans="2:4" ht="23.25" x14ac:dyDescent="0.25">
      <c r="B162" s="91" t="s">
        <v>344</v>
      </c>
      <c r="C162" s="91" t="s">
        <v>346</v>
      </c>
      <c r="D162" s="91" t="s">
        <v>262</v>
      </c>
    </row>
    <row r="163" spans="2:4" ht="23.25" x14ac:dyDescent="0.25">
      <c r="B163" s="91" t="s">
        <v>344</v>
      </c>
      <c r="C163" s="91" t="s">
        <v>264</v>
      </c>
      <c r="D163" s="91" t="s">
        <v>265</v>
      </c>
    </row>
    <row r="164" spans="2:4" ht="23.25" x14ac:dyDescent="0.25">
      <c r="B164" s="91" t="s">
        <v>344</v>
      </c>
      <c r="C164" s="91" t="s">
        <v>347</v>
      </c>
      <c r="D164" s="91" t="s">
        <v>348</v>
      </c>
    </row>
    <row r="165" spans="2:4" x14ac:dyDescent="0.25">
      <c r="B165" s="91" t="s">
        <v>344</v>
      </c>
      <c r="C165" s="91" t="s">
        <v>503</v>
      </c>
      <c r="D165" s="91" t="s">
        <v>506</v>
      </c>
    </row>
    <row r="166" spans="2:4" x14ac:dyDescent="0.25">
      <c r="B166" s="91" t="s">
        <v>344</v>
      </c>
      <c r="C166" s="91" t="s">
        <v>429</v>
      </c>
      <c r="D166" s="91" t="s">
        <v>430</v>
      </c>
    </row>
    <row r="167" spans="2:4" x14ac:dyDescent="0.25">
      <c r="B167" s="91" t="s">
        <v>344</v>
      </c>
      <c r="C167" s="91" t="s">
        <v>30</v>
      </c>
      <c r="D167" s="91" t="s">
        <v>361</v>
      </c>
    </row>
    <row r="168" spans="2:4" x14ac:dyDescent="0.25">
      <c r="B168" s="91" t="s">
        <v>344</v>
      </c>
      <c r="C168" s="91" t="s">
        <v>32</v>
      </c>
      <c r="D168" s="91" t="s">
        <v>361</v>
      </c>
    </row>
    <row r="169" spans="2:4" x14ac:dyDescent="0.25">
      <c r="B169" s="91" t="s">
        <v>344</v>
      </c>
      <c r="C169" s="91" t="s">
        <v>33</v>
      </c>
      <c r="D169" s="91" t="s">
        <v>362</v>
      </c>
    </row>
    <row r="170" spans="2:4" x14ac:dyDescent="0.25">
      <c r="B170" s="91" t="s">
        <v>344</v>
      </c>
      <c r="C170" s="91" t="s">
        <v>34</v>
      </c>
      <c r="D170" s="91" t="s">
        <v>363</v>
      </c>
    </row>
    <row r="171" spans="2:4" x14ac:dyDescent="0.25">
      <c r="B171" s="91" t="s">
        <v>344</v>
      </c>
      <c r="C171" s="91" t="s">
        <v>35</v>
      </c>
      <c r="D171" s="91" t="s">
        <v>364</v>
      </c>
    </row>
    <row r="172" spans="2:4" x14ac:dyDescent="0.25">
      <c r="B172" s="91" t="s">
        <v>344</v>
      </c>
      <c r="C172" s="91" t="s">
        <v>36</v>
      </c>
      <c r="D172" s="91" t="s">
        <v>36</v>
      </c>
    </row>
    <row r="173" spans="2:4" x14ac:dyDescent="0.25">
      <c r="B173" s="91" t="s">
        <v>344</v>
      </c>
      <c r="C173" s="91" t="s">
        <v>88</v>
      </c>
      <c r="D173" s="91" t="s">
        <v>365</v>
      </c>
    </row>
    <row r="174" spans="2:4" x14ac:dyDescent="0.25">
      <c r="B174" s="91" t="s">
        <v>344</v>
      </c>
      <c r="C174" s="91" t="s">
        <v>89</v>
      </c>
      <c r="D174" s="91" t="s">
        <v>366</v>
      </c>
    </row>
    <row r="175" spans="2:4" x14ac:dyDescent="0.25">
      <c r="B175" s="91" t="s">
        <v>344</v>
      </c>
      <c r="C175" s="91" t="s">
        <v>90</v>
      </c>
      <c r="D175" s="91" t="s">
        <v>367</v>
      </c>
    </row>
    <row r="176" spans="2:4" ht="23.25" x14ac:dyDescent="0.25">
      <c r="B176" s="131" t="s">
        <v>360</v>
      </c>
      <c r="C176" s="131" t="s">
        <v>833</v>
      </c>
      <c r="D176" s="131" t="s">
        <v>368</v>
      </c>
    </row>
    <row r="177" spans="2:5" x14ac:dyDescent="0.25">
      <c r="B177" s="91" t="s">
        <v>677</v>
      </c>
      <c r="C177" s="91" t="s">
        <v>774</v>
      </c>
      <c r="D177" s="91" t="s">
        <v>775</v>
      </c>
      <c r="E177"/>
    </row>
    <row r="178" spans="2:5" x14ac:dyDescent="0.25">
      <c r="B178" s="91" t="s">
        <v>677</v>
      </c>
      <c r="C178" s="91" t="s">
        <v>727</v>
      </c>
      <c r="D178" s="132" t="s">
        <v>728</v>
      </c>
      <c r="E178"/>
    </row>
    <row r="179" spans="2:5" x14ac:dyDescent="0.25">
      <c r="B179" s="91" t="s">
        <v>677</v>
      </c>
      <c r="C179" s="91" t="s">
        <v>667</v>
      </c>
      <c r="D179" s="35" t="s">
        <v>260</v>
      </c>
    </row>
    <row r="180" spans="2:5" x14ac:dyDescent="0.25">
      <c r="B180" s="91" t="s">
        <v>677</v>
      </c>
      <c r="C180" s="91" t="s">
        <v>668</v>
      </c>
      <c r="D180" s="35" t="s">
        <v>258</v>
      </c>
    </row>
    <row r="181" spans="2:5" x14ac:dyDescent="0.25">
      <c r="B181" s="91" t="s">
        <v>677</v>
      </c>
      <c r="C181" s="91" t="s">
        <v>4</v>
      </c>
      <c r="D181" s="38" t="s">
        <v>295</v>
      </c>
    </row>
    <row r="182" spans="2:5" x14ac:dyDescent="0.25">
      <c r="B182" s="91" t="s">
        <v>677</v>
      </c>
      <c r="C182" s="91" t="s">
        <v>84</v>
      </c>
      <c r="D182" s="35" t="s">
        <v>307</v>
      </c>
    </row>
    <row r="183" spans="2:5" x14ac:dyDescent="0.25">
      <c r="B183" s="91" t="s">
        <v>677</v>
      </c>
      <c r="C183" s="91" t="s">
        <v>271</v>
      </c>
      <c r="D183" s="38" t="s">
        <v>308</v>
      </c>
    </row>
    <row r="184" spans="2:5" x14ac:dyDescent="0.25">
      <c r="B184" s="91" t="s">
        <v>677</v>
      </c>
      <c r="C184" s="91" t="s">
        <v>690</v>
      </c>
      <c r="D184" s="91" t="s">
        <v>689</v>
      </c>
    </row>
    <row r="185" spans="2:5" x14ac:dyDescent="0.25">
      <c r="B185" s="91" t="s">
        <v>677</v>
      </c>
      <c r="C185" s="91" t="s">
        <v>669</v>
      </c>
      <c r="D185" s="35" t="s">
        <v>309</v>
      </c>
    </row>
    <row r="186" spans="2:5" x14ac:dyDescent="0.25">
      <c r="B186" s="91" t="s">
        <v>677</v>
      </c>
      <c r="C186" s="91" t="s">
        <v>670</v>
      </c>
      <c r="D186" s="38" t="s">
        <v>311</v>
      </c>
    </row>
    <row r="187" spans="2:5" x14ac:dyDescent="0.25">
      <c r="B187" s="91" t="s">
        <v>677</v>
      </c>
      <c r="C187" s="91" t="s">
        <v>665</v>
      </c>
      <c r="D187" s="91" t="s">
        <v>693</v>
      </c>
    </row>
    <row r="188" spans="2:5" x14ac:dyDescent="0.25">
      <c r="B188" s="91" t="s">
        <v>677</v>
      </c>
      <c r="C188" s="91" t="s">
        <v>664</v>
      </c>
      <c r="D188" s="91" t="s">
        <v>692</v>
      </c>
    </row>
    <row r="189" spans="2:5" x14ac:dyDescent="0.25">
      <c r="B189" s="91" t="s">
        <v>677</v>
      </c>
      <c r="C189" s="91" t="s">
        <v>666</v>
      </c>
      <c r="D189" s="91" t="s">
        <v>691</v>
      </c>
    </row>
    <row r="190" spans="2:5" x14ac:dyDescent="0.25">
      <c r="B190" s="91" t="s">
        <v>677</v>
      </c>
      <c r="C190" s="91" t="s">
        <v>663</v>
      </c>
      <c r="D190" s="91" t="s">
        <v>663</v>
      </c>
    </row>
    <row r="191" spans="2:5" x14ac:dyDescent="0.25">
      <c r="B191" s="91" t="s">
        <v>677</v>
      </c>
      <c r="C191" s="91" t="s">
        <v>722</v>
      </c>
      <c r="D191" s="91" t="s">
        <v>723</v>
      </c>
    </row>
    <row r="192" spans="2:5" x14ac:dyDescent="0.25">
      <c r="B192" s="91" t="s">
        <v>677</v>
      </c>
      <c r="C192" s="91" t="s">
        <v>756</v>
      </c>
      <c r="D192" s="91" t="s">
        <v>829</v>
      </c>
    </row>
    <row r="193" spans="2:4" x14ac:dyDescent="0.25">
      <c r="B193" s="91" t="s">
        <v>677</v>
      </c>
      <c r="C193" s="91" t="s">
        <v>751</v>
      </c>
      <c r="D193" s="91" t="s">
        <v>741</v>
      </c>
    </row>
    <row r="194" spans="2:4" x14ac:dyDescent="0.25">
      <c r="B194" s="91" t="s">
        <v>677</v>
      </c>
      <c r="C194" s="91" t="s">
        <v>752</v>
      </c>
      <c r="D194" s="91" t="s">
        <v>747</v>
      </c>
    </row>
    <row r="195" spans="2:4" x14ac:dyDescent="0.25">
      <c r="B195" s="91" t="s">
        <v>677</v>
      </c>
      <c r="C195" s="91" t="s">
        <v>753</v>
      </c>
      <c r="D195" s="91" t="s">
        <v>748</v>
      </c>
    </row>
    <row r="196" spans="2:4" x14ac:dyDescent="0.25">
      <c r="B196" s="91" t="s">
        <v>677</v>
      </c>
      <c r="C196" s="91" t="s">
        <v>754</v>
      </c>
      <c r="D196" s="91" t="s">
        <v>749</v>
      </c>
    </row>
    <row r="197" spans="2:4" x14ac:dyDescent="0.25">
      <c r="B197" s="91" t="s">
        <v>677</v>
      </c>
      <c r="C197" s="91" t="s">
        <v>755</v>
      </c>
      <c r="D197" s="91" t="s">
        <v>750</v>
      </c>
    </row>
    <row r="198" spans="2:4" x14ac:dyDescent="0.25">
      <c r="B198" s="91" t="s">
        <v>677</v>
      </c>
      <c r="C198" s="91" t="s">
        <v>757</v>
      </c>
      <c r="D198" s="91" t="s">
        <v>742</v>
      </c>
    </row>
    <row r="199" spans="2:4" x14ac:dyDescent="0.25">
      <c r="B199" s="91" t="s">
        <v>677</v>
      </c>
      <c r="C199" s="91" t="s">
        <v>758</v>
      </c>
      <c r="D199" s="91" t="s">
        <v>743</v>
      </c>
    </row>
    <row r="200" spans="2:4" x14ac:dyDescent="0.25">
      <c r="B200" s="91" t="s">
        <v>677</v>
      </c>
      <c r="C200" s="91" t="s">
        <v>744</v>
      </c>
      <c r="D200" s="91" t="s">
        <v>744</v>
      </c>
    </row>
    <row r="201" spans="2:4" x14ac:dyDescent="0.25">
      <c r="B201" s="91" t="s">
        <v>677</v>
      </c>
      <c r="C201" s="91" t="s">
        <v>759</v>
      </c>
      <c r="D201" s="91" t="s">
        <v>745</v>
      </c>
    </row>
    <row r="202" spans="2:4" x14ac:dyDescent="0.25">
      <c r="B202" s="91" t="s">
        <v>677</v>
      </c>
      <c r="C202" s="91" t="s">
        <v>760</v>
      </c>
      <c r="D202" s="91" t="s">
        <v>746</v>
      </c>
    </row>
    <row r="203" spans="2:4" x14ac:dyDescent="0.25">
      <c r="B203" s="91" t="s">
        <v>677</v>
      </c>
      <c r="C203" s="91" t="s">
        <v>16</v>
      </c>
      <c r="D203" s="91" t="s">
        <v>319</v>
      </c>
    </row>
    <row r="204" spans="2:4" x14ac:dyDescent="0.25">
      <c r="B204" s="91" t="s">
        <v>677</v>
      </c>
      <c r="C204" s="91" t="s">
        <v>17</v>
      </c>
      <c r="D204" s="91" t="s">
        <v>320</v>
      </c>
    </row>
    <row r="205" spans="2:4" x14ac:dyDescent="0.25">
      <c r="B205" s="91" t="s">
        <v>678</v>
      </c>
      <c r="C205" s="91" t="s">
        <v>679</v>
      </c>
      <c r="D205" s="91" t="s">
        <v>694</v>
      </c>
    </row>
    <row r="206" spans="2:4" x14ac:dyDescent="0.25">
      <c r="B206" s="91" t="s">
        <v>678</v>
      </c>
      <c r="C206" s="91" t="s">
        <v>654</v>
      </c>
      <c r="D206" s="91" t="s">
        <v>695</v>
      </c>
    </row>
    <row r="207" spans="2:4" x14ac:dyDescent="0.25">
      <c r="B207" s="91" t="s">
        <v>678</v>
      </c>
      <c r="C207" s="91" t="s">
        <v>655</v>
      </c>
      <c r="D207" s="91" t="s">
        <v>696</v>
      </c>
    </row>
    <row r="208" spans="2:4" x14ac:dyDescent="0.25">
      <c r="B208" s="91" t="s">
        <v>678</v>
      </c>
      <c r="C208" s="91" t="s">
        <v>656</v>
      </c>
      <c r="D208" s="91" t="s">
        <v>697</v>
      </c>
    </row>
    <row r="209" spans="1:4" x14ac:dyDescent="0.25">
      <c r="B209" s="91" t="s">
        <v>678</v>
      </c>
      <c r="C209" s="91" t="s">
        <v>657</v>
      </c>
      <c r="D209" s="91" t="s">
        <v>698</v>
      </c>
    </row>
    <row r="210" spans="1:4" x14ac:dyDescent="0.25">
      <c r="B210" s="91" t="s">
        <v>678</v>
      </c>
      <c r="C210" s="91" t="s">
        <v>658</v>
      </c>
      <c r="D210" s="91" t="s">
        <v>699</v>
      </c>
    </row>
    <row r="211" spans="1:4" x14ac:dyDescent="0.25">
      <c r="B211" s="91" t="s">
        <v>678</v>
      </c>
      <c r="C211" s="91" t="s">
        <v>724</v>
      </c>
      <c r="D211" s="91" t="s">
        <v>700</v>
      </c>
    </row>
    <row r="212" spans="1:4" x14ac:dyDescent="0.25">
      <c r="B212" s="91" t="s">
        <v>678</v>
      </c>
      <c r="C212" s="91" t="s">
        <v>729</v>
      </c>
      <c r="D212" s="91" t="s">
        <v>828</v>
      </c>
    </row>
    <row r="213" spans="1:4" x14ac:dyDescent="0.25">
      <c r="B213" s="91" t="s">
        <v>678</v>
      </c>
      <c r="C213" s="91" t="s">
        <v>99</v>
      </c>
      <c r="D213" s="91" t="s">
        <v>687</v>
      </c>
    </row>
    <row r="214" spans="1:4" x14ac:dyDescent="0.25">
      <c r="A214" s="263"/>
      <c r="B214" s="91" t="s">
        <v>678</v>
      </c>
      <c r="C214" s="91" t="s">
        <v>818</v>
      </c>
      <c r="D214" s="155" t="s">
        <v>824</v>
      </c>
    </row>
    <row r="215" spans="1:4" ht="23.25" x14ac:dyDescent="0.25">
      <c r="A215" s="263"/>
      <c r="B215" s="91" t="s">
        <v>678</v>
      </c>
      <c r="C215" s="91" t="s">
        <v>819</v>
      </c>
      <c r="D215" s="91" t="s">
        <v>827</v>
      </c>
    </row>
    <row r="216" spans="1:4" ht="23.25" x14ac:dyDescent="0.25">
      <c r="A216" s="263"/>
      <c r="B216" s="91" t="s">
        <v>678</v>
      </c>
      <c r="C216" s="91" t="s">
        <v>826</v>
      </c>
      <c r="D216" s="91" t="s">
        <v>825</v>
      </c>
    </row>
    <row r="217" spans="1:4" x14ac:dyDescent="0.25">
      <c r="B217" s="91" t="s">
        <v>684</v>
      </c>
      <c r="C217" s="91" t="s">
        <v>680</v>
      </c>
      <c r="D217" s="38" t="s">
        <v>681</v>
      </c>
    </row>
    <row r="218" spans="1:4" x14ac:dyDescent="0.25">
      <c r="B218" s="91" t="s">
        <v>684</v>
      </c>
      <c r="C218" s="91" t="s">
        <v>682</v>
      </c>
      <c r="D218" s="38" t="s">
        <v>683</v>
      </c>
    </row>
    <row r="219" spans="1:4" ht="23.25" x14ac:dyDescent="0.25">
      <c r="B219" s="91" t="s">
        <v>684</v>
      </c>
      <c r="C219" s="91" t="s">
        <v>809</v>
      </c>
      <c r="D219" s="91" t="s">
        <v>810</v>
      </c>
    </row>
    <row r="220" spans="1:4" x14ac:dyDescent="0.25">
      <c r="B220" s="91" t="s">
        <v>684</v>
      </c>
      <c r="C220" s="42" t="s">
        <v>604</v>
      </c>
      <c r="D220" s="38" t="s">
        <v>605</v>
      </c>
    </row>
    <row r="221" spans="1:4" x14ac:dyDescent="0.25">
      <c r="B221" s="91" t="s">
        <v>684</v>
      </c>
      <c r="C221" s="42" t="s">
        <v>20</v>
      </c>
      <c r="D221" s="38" t="s">
        <v>261</v>
      </c>
    </row>
    <row r="222" spans="1:4" x14ac:dyDescent="0.25">
      <c r="B222" s="91" t="s">
        <v>684</v>
      </c>
      <c r="C222" s="42" t="s">
        <v>21</v>
      </c>
      <c r="D222" s="38" t="s">
        <v>339</v>
      </c>
    </row>
    <row r="223" spans="1:4" x14ac:dyDescent="0.25">
      <c r="B223" s="91" t="s">
        <v>684</v>
      </c>
      <c r="C223" s="42" t="s">
        <v>6</v>
      </c>
      <c r="D223" s="38" t="s">
        <v>309</v>
      </c>
    </row>
    <row r="224" spans="1:4" x14ac:dyDescent="0.25">
      <c r="B224" s="91" t="s">
        <v>684</v>
      </c>
      <c r="C224" s="42" t="s">
        <v>9</v>
      </c>
      <c r="D224" s="38" t="s">
        <v>311</v>
      </c>
    </row>
    <row r="225" spans="2:4" x14ac:dyDescent="0.25">
      <c r="B225" s="91" t="s">
        <v>684</v>
      </c>
      <c r="C225" s="91" t="s">
        <v>732</v>
      </c>
      <c r="D225" s="91" t="s">
        <v>842</v>
      </c>
    </row>
    <row r="226" spans="2:4" x14ac:dyDescent="0.25">
      <c r="B226" s="91" t="s">
        <v>684</v>
      </c>
      <c r="C226" s="91" t="s">
        <v>675</v>
      </c>
      <c r="D226" s="117" t="s">
        <v>838</v>
      </c>
    </row>
    <row r="227" spans="2:4" x14ac:dyDescent="0.25">
      <c r="B227" s="91" t="s">
        <v>684</v>
      </c>
      <c r="C227" s="91" t="s">
        <v>601</v>
      </c>
      <c r="D227" s="91" t="s">
        <v>603</v>
      </c>
    </row>
    <row r="228" spans="2:4" x14ac:dyDescent="0.25">
      <c r="B228" s="91" t="s">
        <v>684</v>
      </c>
      <c r="C228" s="91" t="s">
        <v>602</v>
      </c>
      <c r="D228" s="117" t="s">
        <v>703</v>
      </c>
    </row>
    <row r="229" spans="2:4" x14ac:dyDescent="0.25">
      <c r="B229" s="91" t="s">
        <v>684</v>
      </c>
      <c r="C229" s="91" t="s">
        <v>737</v>
      </c>
      <c r="D229" s="102" t="s">
        <v>733</v>
      </c>
    </row>
    <row r="230" spans="2:4" x14ac:dyDescent="0.25">
      <c r="B230" s="91" t="s">
        <v>684</v>
      </c>
      <c r="C230" s="91" t="s">
        <v>738</v>
      </c>
      <c r="D230" s="102" t="s">
        <v>734</v>
      </c>
    </row>
    <row r="231" spans="2:4" x14ac:dyDescent="0.25">
      <c r="B231" s="91" t="s">
        <v>684</v>
      </c>
      <c r="C231" s="91" t="s">
        <v>739</v>
      </c>
      <c r="D231" s="91" t="s">
        <v>740</v>
      </c>
    </row>
    <row r="232" spans="2:4" x14ac:dyDescent="0.25">
      <c r="B232" s="91" t="s">
        <v>684</v>
      </c>
      <c r="C232" s="91" t="s">
        <v>662</v>
      </c>
      <c r="D232" s="91" t="s">
        <v>704</v>
      </c>
    </row>
    <row r="233" spans="2:4" x14ac:dyDescent="0.25">
      <c r="B233" s="91" t="s">
        <v>684</v>
      </c>
      <c r="C233" s="91" t="s">
        <v>99</v>
      </c>
      <c r="D233" s="91" t="s">
        <v>687</v>
      </c>
    </row>
    <row r="234" spans="2:4" x14ac:dyDescent="0.25">
      <c r="B234" s="91" t="s">
        <v>685</v>
      </c>
      <c r="C234" s="97" t="s">
        <v>735</v>
      </c>
      <c r="D234" s="98" t="s">
        <v>736</v>
      </c>
    </row>
    <row r="235" spans="2:4" x14ac:dyDescent="0.25">
      <c r="B235" s="91" t="s">
        <v>685</v>
      </c>
      <c r="C235" s="97" t="s">
        <v>259</v>
      </c>
      <c r="D235" s="98" t="s">
        <v>338</v>
      </c>
    </row>
    <row r="236" spans="2:4" x14ac:dyDescent="0.25">
      <c r="B236" s="91" t="s">
        <v>685</v>
      </c>
      <c r="C236" s="99" t="s">
        <v>20</v>
      </c>
      <c r="D236" s="100" t="s">
        <v>261</v>
      </c>
    </row>
    <row r="237" spans="2:4" x14ac:dyDescent="0.25">
      <c r="B237" s="91" t="s">
        <v>685</v>
      </c>
      <c r="C237" s="97" t="s">
        <v>21</v>
      </c>
      <c r="D237" s="101" t="s">
        <v>339</v>
      </c>
    </row>
    <row r="238" spans="2:4" x14ac:dyDescent="0.25">
      <c r="B238" s="91" t="s">
        <v>685</v>
      </c>
      <c r="C238" s="91" t="s">
        <v>100</v>
      </c>
      <c r="D238" s="91" t="s">
        <v>345</v>
      </c>
    </row>
    <row r="239" spans="2:4" x14ac:dyDescent="0.25">
      <c r="B239" s="91" t="s">
        <v>685</v>
      </c>
      <c r="C239" s="91" t="s">
        <v>503</v>
      </c>
      <c r="D239" s="91" t="s">
        <v>676</v>
      </c>
    </row>
    <row r="240" spans="2:4" x14ac:dyDescent="0.25">
      <c r="B240" s="91" t="s">
        <v>685</v>
      </c>
      <c r="C240" s="91" t="s">
        <v>18</v>
      </c>
      <c r="D240" s="91" t="s">
        <v>321</v>
      </c>
    </row>
    <row r="241" spans="2:4" x14ac:dyDescent="0.25">
      <c r="B241" s="91" t="s">
        <v>685</v>
      </c>
      <c r="C241" s="91" t="s">
        <v>24</v>
      </c>
      <c r="D241" s="91" t="s">
        <v>266</v>
      </c>
    </row>
    <row r="242" spans="2:4" x14ac:dyDescent="0.25">
      <c r="B242" s="91" t="s">
        <v>685</v>
      </c>
      <c r="C242" s="91" t="s">
        <v>25</v>
      </c>
      <c r="D242" s="91" t="s">
        <v>268</v>
      </c>
    </row>
    <row r="243" spans="2:4" x14ac:dyDescent="0.25">
      <c r="B243" s="91" t="s">
        <v>685</v>
      </c>
      <c r="C243" s="91" t="s">
        <v>447</v>
      </c>
      <c r="D243" s="91" t="s">
        <v>505</v>
      </c>
    </row>
    <row r="244" spans="2:4" x14ac:dyDescent="0.25">
      <c r="B244" s="91" t="s">
        <v>685</v>
      </c>
      <c r="C244" s="91" t="s">
        <v>686</v>
      </c>
      <c r="D244" s="91" t="s">
        <v>687</v>
      </c>
    </row>
    <row r="245" spans="2:4" ht="23.25" x14ac:dyDescent="0.25">
      <c r="B245" s="91" t="s">
        <v>685</v>
      </c>
      <c r="C245" s="91" t="s">
        <v>346</v>
      </c>
      <c r="D245" s="91" t="s">
        <v>262</v>
      </c>
    </row>
    <row r="246" spans="2:4" x14ac:dyDescent="0.25">
      <c r="B246" s="91" t="s">
        <v>685</v>
      </c>
      <c r="C246" s="91" t="s">
        <v>659</v>
      </c>
      <c r="D246" s="91" t="s">
        <v>808</v>
      </c>
    </row>
    <row r="247" spans="2:4" x14ac:dyDescent="0.25">
      <c r="B247" s="91" t="s">
        <v>685</v>
      </c>
      <c r="C247" s="91" t="s">
        <v>660</v>
      </c>
      <c r="D247" s="91" t="s">
        <v>807</v>
      </c>
    </row>
    <row r="248" spans="2:4" x14ac:dyDescent="0.25">
      <c r="B248" s="91" t="s">
        <v>685</v>
      </c>
      <c r="C248" s="91" t="s">
        <v>661</v>
      </c>
      <c r="D248" s="91" t="s">
        <v>806</v>
      </c>
    </row>
    <row r="249" spans="2:4" x14ac:dyDescent="0.25">
      <c r="B249" s="91" t="s">
        <v>685</v>
      </c>
      <c r="C249" s="91" t="s">
        <v>706</v>
      </c>
      <c r="D249" s="91" t="s">
        <v>709</v>
      </c>
    </row>
    <row r="250" spans="2:4" ht="23.25" x14ac:dyDescent="0.25">
      <c r="B250" s="91" t="s">
        <v>685</v>
      </c>
      <c r="C250" s="91" t="s">
        <v>264</v>
      </c>
      <c r="D250" s="91" t="s">
        <v>265</v>
      </c>
    </row>
    <row r="251" spans="2:4" ht="23.25" x14ac:dyDescent="0.25">
      <c r="B251" s="91" t="s">
        <v>685</v>
      </c>
      <c r="C251" s="91" t="s">
        <v>707</v>
      </c>
      <c r="D251" s="91" t="s">
        <v>708</v>
      </c>
    </row>
    <row r="252" spans="2:4" x14ac:dyDescent="0.25">
      <c r="B252" s="91" t="s">
        <v>685</v>
      </c>
      <c r="C252" s="91" t="s">
        <v>688</v>
      </c>
      <c r="D252" s="91" t="s">
        <v>710</v>
      </c>
    </row>
    <row r="253" spans="2:4" x14ac:dyDescent="0.25">
      <c r="B253" s="91" t="s">
        <v>685</v>
      </c>
      <c r="C253" s="91" t="s">
        <v>503</v>
      </c>
      <c r="D253" s="91" t="s">
        <v>506</v>
      </c>
    </row>
  </sheetData>
  <pageMargins left="0.7" right="0.7" top="0.78740157499999996" bottom="0.78740157499999996" header="0.3" footer="0.3"/>
  <pageSetup paperSize="9" orientation="portrait" horizontalDpi="300" verticalDpi="300" r:id="rId1"/>
  <headerFooter>
    <oddFooter xml:space="preserve">&amp;LVersion 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7" tint="0.39997558519241921"/>
    <pageSetUpPr fitToPage="1"/>
  </sheetPr>
  <dimension ref="A1:BC68"/>
  <sheetViews>
    <sheetView zoomScale="85" zoomScaleNormal="85" workbookViewId="0">
      <selection activeCell="D64" sqref="D64"/>
    </sheetView>
  </sheetViews>
  <sheetFormatPr baseColWidth="10" defaultRowHeight="15" x14ac:dyDescent="0.25"/>
  <cols>
    <col min="1" max="1" width="27.5703125" customWidth="1"/>
    <col min="2" max="2" width="8.42578125" customWidth="1"/>
    <col min="3" max="3" width="13.140625" style="31" customWidth="1"/>
    <col min="4" max="4" width="26.5703125" style="31" customWidth="1"/>
    <col min="5" max="5" width="3.85546875" style="31" customWidth="1"/>
    <col min="6" max="6" width="39.42578125" style="31" customWidth="1"/>
    <col min="7" max="7" width="4.42578125" customWidth="1"/>
    <col min="8" max="8" width="0" hidden="1" customWidth="1"/>
    <col min="9" max="9" width="33.85546875" hidden="1" customWidth="1"/>
    <col min="10" max="10" width="28.85546875" hidden="1" customWidth="1"/>
    <col min="11" max="13" width="0" hidden="1" customWidth="1"/>
    <col min="14" max="14" width="10" bestFit="1" customWidth="1"/>
    <col min="15" max="15" width="21.140625" customWidth="1"/>
    <col min="16" max="16" width="24" bestFit="1" customWidth="1"/>
    <col min="17" max="17" width="6" bestFit="1" customWidth="1"/>
    <col min="18" max="18" width="18.5703125" bestFit="1" customWidth="1"/>
    <col min="19" max="19" width="29.140625" bestFit="1" customWidth="1"/>
    <col min="20" max="20" width="18.140625" bestFit="1" customWidth="1"/>
    <col min="21" max="21" width="31.140625" bestFit="1" customWidth="1"/>
    <col min="22" max="22" width="30.5703125" bestFit="1" customWidth="1"/>
    <col min="23" max="23" width="25.85546875" bestFit="1" customWidth="1"/>
    <col min="24" max="24" width="21.85546875" bestFit="1" customWidth="1"/>
    <col min="26" max="26" width="13.42578125" customWidth="1"/>
    <col min="27" max="27" width="33.85546875" customWidth="1"/>
    <col min="28" max="28" width="28.85546875" customWidth="1"/>
    <col min="29" max="29" width="8.85546875" customWidth="1"/>
    <col min="30" max="30" width="13.42578125" customWidth="1"/>
    <col min="31" max="31" width="42.140625" customWidth="1"/>
    <col min="32" max="32" width="28.85546875" customWidth="1"/>
    <col min="33" max="33" width="17.5703125" customWidth="1"/>
    <col min="34" max="34" width="13.42578125" customWidth="1"/>
    <col min="35" max="35" width="42.140625" customWidth="1"/>
    <col min="36" max="36" width="28.85546875" customWidth="1"/>
    <col min="38" max="38" width="29.85546875" customWidth="1"/>
    <col min="40" max="40" width="27.85546875" customWidth="1"/>
    <col min="42" max="42" width="27.140625" customWidth="1"/>
    <col min="43" max="43" width="11.42578125" customWidth="1"/>
    <col min="44" max="45" width="17.140625" customWidth="1"/>
    <col min="46" max="46" width="11.42578125" customWidth="1"/>
    <col min="47" max="48" width="16.5703125" customWidth="1"/>
    <col min="49" max="49" width="11.42578125" customWidth="1"/>
    <col min="50" max="51" width="16.85546875" customWidth="1"/>
    <col min="53" max="53" width="34.42578125" customWidth="1"/>
  </cols>
  <sheetData>
    <row r="1" spans="1:55" x14ac:dyDescent="0.25">
      <c r="A1" s="28" t="s">
        <v>113</v>
      </c>
      <c r="C1" s="29" t="s">
        <v>38</v>
      </c>
      <c r="D1" s="29" t="s">
        <v>37</v>
      </c>
      <c r="E1"/>
      <c r="F1" s="45" t="s">
        <v>114</v>
      </c>
      <c r="H1" s="29"/>
      <c r="I1" s="29"/>
      <c r="J1" s="29"/>
      <c r="L1" s="29"/>
      <c r="N1" s="45" t="s">
        <v>117</v>
      </c>
      <c r="O1" s="45" t="s">
        <v>51</v>
      </c>
      <c r="P1" s="45" t="s">
        <v>52</v>
      </c>
      <c r="Q1" s="45" t="s">
        <v>53</v>
      </c>
      <c r="R1" s="45" t="s">
        <v>54</v>
      </c>
      <c r="S1" s="45" t="s">
        <v>110</v>
      </c>
      <c r="T1" s="45" t="s">
        <v>55</v>
      </c>
      <c r="U1" s="45" t="s">
        <v>111</v>
      </c>
      <c r="V1" s="45" t="s">
        <v>118</v>
      </c>
      <c r="W1" s="45" t="s">
        <v>56</v>
      </c>
      <c r="X1" s="45" t="s">
        <v>119</v>
      </c>
      <c r="Z1" s="45" t="s">
        <v>116</v>
      </c>
      <c r="AA1" s="45" t="s">
        <v>114</v>
      </c>
      <c r="AB1" s="45" t="s">
        <v>115</v>
      </c>
      <c r="AD1" s="50" t="s">
        <v>116</v>
      </c>
      <c r="AE1" s="50" t="s">
        <v>114</v>
      </c>
      <c r="AF1" s="50" t="s">
        <v>115</v>
      </c>
      <c r="AH1" s="43" t="s">
        <v>116</v>
      </c>
      <c r="AI1" s="43" t="s">
        <v>114</v>
      </c>
      <c r="AJ1" s="43" t="s">
        <v>115</v>
      </c>
      <c r="AL1" s="45" t="s">
        <v>25</v>
      </c>
      <c r="AN1" s="50" t="s">
        <v>25</v>
      </c>
      <c r="AP1" s="43" t="s">
        <v>25</v>
      </c>
      <c r="AR1" s="45" t="s">
        <v>582</v>
      </c>
      <c r="AS1" s="45"/>
      <c r="AU1" s="50" t="s">
        <v>582</v>
      </c>
      <c r="AV1" s="50"/>
      <c r="AX1" s="43" t="s">
        <v>582</v>
      </c>
      <c r="AY1" s="43"/>
    </row>
    <row r="2" spans="1:55" ht="48" customHeight="1" x14ac:dyDescent="0.25">
      <c r="A2" s="46" t="s">
        <v>120</v>
      </c>
      <c r="C2" s="30">
        <v>118.1999</v>
      </c>
      <c r="D2" s="30" t="s">
        <v>121</v>
      </c>
      <c r="E2" s="30"/>
      <c r="F2" s="51" t="s">
        <v>122</v>
      </c>
      <c r="N2" s="51" t="s">
        <v>436</v>
      </c>
      <c r="O2" s="51" t="s">
        <v>125</v>
      </c>
      <c r="P2" s="51" t="s">
        <v>57</v>
      </c>
      <c r="Q2" s="51" t="s">
        <v>53</v>
      </c>
      <c r="R2" s="51" t="s">
        <v>58</v>
      </c>
      <c r="S2" s="51" t="s">
        <v>97</v>
      </c>
      <c r="T2" s="51" t="s">
        <v>59</v>
      </c>
      <c r="U2" s="51" t="s">
        <v>60</v>
      </c>
      <c r="V2" s="51" t="s">
        <v>61</v>
      </c>
      <c r="W2" s="51" t="s">
        <v>126</v>
      </c>
      <c r="X2" s="51" t="s">
        <v>127</v>
      </c>
      <c r="Z2" s="51" t="s">
        <v>217</v>
      </c>
      <c r="AA2" s="51" t="s">
        <v>143</v>
      </c>
      <c r="AB2" s="51" t="s">
        <v>216</v>
      </c>
      <c r="AD2" s="52" t="s">
        <v>217</v>
      </c>
      <c r="AE2" s="52" t="s">
        <v>416</v>
      </c>
      <c r="AF2" s="52" t="s">
        <v>216</v>
      </c>
      <c r="AH2" s="44" t="str">
        <f>Z2</f>
        <v>100.1999.</v>
      </c>
      <c r="AI2" s="44" t="str">
        <f>IF($A$4=1,AA2,AE2)</f>
        <v>Mesures communes</v>
      </c>
      <c r="AJ2" s="44" t="str">
        <f>IF($A$4=1,AB2,AF2)</f>
        <v>Grünes Zentrum BEA</v>
      </c>
      <c r="AL2" s="51" t="s">
        <v>649</v>
      </c>
      <c r="AN2" s="52" t="s">
        <v>652</v>
      </c>
      <c r="AP2" s="44" t="str">
        <f>IF($A$4=1,AL2,AN2)</f>
        <v>Mesures "Above the line"</v>
      </c>
      <c r="AR2" s="51" t="s">
        <v>459</v>
      </c>
      <c r="AS2" s="51" t="s">
        <v>583</v>
      </c>
      <c r="AU2" s="52" t="s">
        <v>535</v>
      </c>
      <c r="AV2" s="52" t="s">
        <v>566</v>
      </c>
      <c r="AX2" s="44" t="str">
        <f>IF($A$4=1,AR2,AU2)</f>
        <v>Média - Télévision</v>
      </c>
      <c r="AY2" s="44" t="str">
        <f>IF($A$4=1,AS2,AV2)</f>
        <v>Pénétration brute</v>
      </c>
      <c r="BA2" s="36"/>
      <c r="BC2" s="36"/>
    </row>
    <row r="3" spans="1:55" ht="15.75" thickBot="1" x14ac:dyDescent="0.3">
      <c r="A3" s="47" t="s">
        <v>128</v>
      </c>
      <c r="C3" s="30">
        <v>155.19990000000001</v>
      </c>
      <c r="D3" s="30" t="s">
        <v>129</v>
      </c>
      <c r="E3" s="30"/>
      <c r="F3" s="51" t="s">
        <v>130</v>
      </c>
      <c r="N3" s="51"/>
      <c r="O3" s="51" t="s">
        <v>133</v>
      </c>
      <c r="P3" s="51" t="s">
        <v>134</v>
      </c>
      <c r="Q3" s="51"/>
      <c r="R3" s="51"/>
      <c r="S3" s="51" t="s">
        <v>135</v>
      </c>
      <c r="T3" s="51" t="s">
        <v>62</v>
      </c>
      <c r="U3" s="51" t="s">
        <v>63</v>
      </c>
      <c r="V3" s="51" t="s">
        <v>64</v>
      </c>
      <c r="W3" s="51" t="s">
        <v>136</v>
      </c>
      <c r="X3" s="51"/>
      <c r="Z3" s="51" t="s">
        <v>167</v>
      </c>
      <c r="AA3" s="51" t="s">
        <v>138</v>
      </c>
      <c r="AB3" s="51" t="s">
        <v>166</v>
      </c>
      <c r="AD3" s="52" t="s">
        <v>167</v>
      </c>
      <c r="AE3" s="52" t="s">
        <v>407</v>
      </c>
      <c r="AF3" s="52" t="s">
        <v>409</v>
      </c>
      <c r="AH3" s="44" t="str">
        <f t="shared" ref="AH3:AH37" si="0">Z3</f>
        <v>115.1999.</v>
      </c>
      <c r="AI3" s="44" t="str">
        <f t="shared" ref="AI3:AJ37" si="1">IF($A$4=1,AA3,AE3)</f>
        <v>Cultures végétales</v>
      </c>
      <c r="AJ3" s="44" t="str">
        <f t="shared" si="1"/>
        <v>Champignons</v>
      </c>
      <c r="AL3" s="51" t="s">
        <v>609</v>
      </c>
      <c r="AN3" s="52" t="s">
        <v>627</v>
      </c>
      <c r="AP3" s="44" t="str">
        <f t="shared" ref="AP3:AP35" si="2">IF($A$4=1,AL3,AN3)</f>
        <v xml:space="preserve">Télévision / Sponsoring d'émission télévisée </v>
      </c>
      <c r="AR3" s="51" t="s">
        <v>458</v>
      </c>
      <c r="AS3" s="51" t="s">
        <v>583</v>
      </c>
      <c r="AU3" s="52" t="s">
        <v>534</v>
      </c>
      <c r="AV3" s="52" t="s">
        <v>566</v>
      </c>
      <c r="AX3" s="44" t="str">
        <f t="shared" ref="AX3:AX51" si="3">IF($A$4=1,AR3,AU3)</f>
        <v xml:space="preserve">Média - Sponsoring d'émission télévisée </v>
      </c>
      <c r="AY3" s="44" t="str">
        <f t="shared" ref="AY3:AY51" si="4">IF($A$4=1,AS3,AV3)</f>
        <v>Pénétration brute</v>
      </c>
    </row>
    <row r="4" spans="1:55" ht="15.75" thickBot="1" x14ac:dyDescent="0.3">
      <c r="A4" s="48">
        <v>2</v>
      </c>
      <c r="C4" s="30">
        <v>259.19990000000001</v>
      </c>
      <c r="D4" s="30" t="s">
        <v>137</v>
      </c>
      <c r="E4" s="30"/>
      <c r="F4" s="51" t="s">
        <v>138</v>
      </c>
      <c r="N4" s="51"/>
      <c r="O4" s="51"/>
      <c r="P4" s="51" t="s">
        <v>65</v>
      </c>
      <c r="Q4" s="51"/>
      <c r="R4" s="51"/>
      <c r="S4" s="51" t="s">
        <v>141</v>
      </c>
      <c r="T4" s="51"/>
      <c r="U4" s="51" t="s">
        <v>66</v>
      </c>
      <c r="V4" s="51" t="s">
        <v>67</v>
      </c>
      <c r="W4" s="51" t="s">
        <v>142</v>
      </c>
      <c r="X4" s="51"/>
      <c r="Z4" s="51" t="s">
        <v>227</v>
      </c>
      <c r="AA4" s="51" t="s">
        <v>149</v>
      </c>
      <c r="AB4" s="51" t="s">
        <v>226</v>
      </c>
      <c r="AD4" s="52" t="s">
        <v>227</v>
      </c>
      <c r="AE4" s="52" t="s">
        <v>417</v>
      </c>
      <c r="AF4" s="52" t="s">
        <v>226</v>
      </c>
      <c r="AH4" s="44" t="str">
        <f t="shared" si="0"/>
        <v>118.1999.</v>
      </c>
      <c r="AI4" s="44" t="str">
        <f t="shared" si="1"/>
        <v>Mesures suprasectorielles</v>
      </c>
      <c r="AJ4" s="44" t="str">
        <f t="shared" si="1"/>
        <v>Marketing IP Suisse</v>
      </c>
      <c r="AL4" s="51" t="s">
        <v>96</v>
      </c>
      <c r="AN4" s="52" t="s">
        <v>202</v>
      </c>
      <c r="AP4" s="44" t="str">
        <f t="shared" si="2"/>
        <v>Cinéma</v>
      </c>
      <c r="AR4" s="51" t="s">
        <v>454</v>
      </c>
      <c r="AS4" s="51" t="s">
        <v>583</v>
      </c>
      <c r="AU4" s="52" t="s">
        <v>529</v>
      </c>
      <c r="AV4" s="52" t="s">
        <v>566</v>
      </c>
      <c r="AX4" s="44" t="str">
        <f t="shared" si="3"/>
        <v>Média - Cinéma</v>
      </c>
      <c r="AY4" s="44" t="str">
        <f t="shared" si="4"/>
        <v>Pénétration brute</v>
      </c>
    </row>
    <row r="5" spans="1:55" x14ac:dyDescent="0.25">
      <c r="F5" s="51" t="s">
        <v>143</v>
      </c>
      <c r="N5" s="51"/>
      <c r="O5" s="51"/>
      <c r="P5" s="51"/>
      <c r="Q5" s="51"/>
      <c r="R5" s="51"/>
      <c r="S5" s="51" t="s">
        <v>96</v>
      </c>
      <c r="T5" s="51"/>
      <c r="U5" s="51" t="s">
        <v>146</v>
      </c>
      <c r="V5" s="51" t="s">
        <v>147</v>
      </c>
      <c r="W5" s="51" t="s">
        <v>148</v>
      </c>
      <c r="X5" s="51"/>
      <c r="Z5" s="51" t="s">
        <v>124</v>
      </c>
      <c r="AA5" s="51" t="s">
        <v>122</v>
      </c>
      <c r="AB5" s="51" t="s">
        <v>123</v>
      </c>
      <c r="AD5" s="52" t="s">
        <v>124</v>
      </c>
      <c r="AE5" s="52" t="s">
        <v>397</v>
      </c>
      <c r="AF5" s="52" t="s">
        <v>398</v>
      </c>
      <c r="AH5" s="44" t="str">
        <f t="shared" si="0"/>
        <v>122.1999.</v>
      </c>
      <c r="AI5" s="44" t="str">
        <f t="shared" si="1"/>
        <v xml:space="preserve">Production laitière </v>
      </c>
      <c r="AJ5" s="44" t="str">
        <f t="shared" si="1"/>
        <v>Fromage</v>
      </c>
      <c r="AL5" s="51" t="s">
        <v>606</v>
      </c>
      <c r="AN5" s="52" t="s">
        <v>213</v>
      </c>
      <c r="AP5" s="44" t="str">
        <f t="shared" si="2"/>
        <v>Presse écrite</v>
      </c>
      <c r="AR5" s="51" t="s">
        <v>455</v>
      </c>
      <c r="AS5" s="51" t="s">
        <v>583</v>
      </c>
      <c r="AU5" s="52" t="s">
        <v>527</v>
      </c>
      <c r="AV5" s="52" t="s">
        <v>566</v>
      </c>
      <c r="AX5" s="44" t="str">
        <f t="shared" si="3"/>
        <v>Média - Affiches</v>
      </c>
      <c r="AY5" s="44" t="str">
        <f t="shared" si="4"/>
        <v>Pénétration brute</v>
      </c>
    </row>
    <row r="6" spans="1:55" x14ac:dyDescent="0.25">
      <c r="A6" s="45" t="s">
        <v>85</v>
      </c>
      <c r="F6" s="51" t="s">
        <v>149</v>
      </c>
      <c r="N6" s="51"/>
      <c r="O6" s="51"/>
      <c r="P6" s="51"/>
      <c r="Q6" s="51"/>
      <c r="R6" s="51"/>
      <c r="S6" s="51" t="s">
        <v>72</v>
      </c>
      <c r="T6" s="51"/>
      <c r="U6" s="51" t="s">
        <v>68</v>
      </c>
      <c r="V6" s="51"/>
      <c r="W6" s="51" t="s">
        <v>152</v>
      </c>
      <c r="X6" s="51"/>
      <c r="Z6" s="51" t="s">
        <v>132</v>
      </c>
      <c r="AA6" s="51" t="s">
        <v>122</v>
      </c>
      <c r="AB6" s="51" t="s">
        <v>131</v>
      </c>
      <c r="AD6" s="52" t="s">
        <v>132</v>
      </c>
      <c r="AE6" s="52" t="s">
        <v>397</v>
      </c>
      <c r="AF6" s="52" t="s">
        <v>399</v>
      </c>
      <c r="AH6" s="44" t="str">
        <f t="shared" si="0"/>
        <v>124.1999.</v>
      </c>
      <c r="AI6" s="44" t="str">
        <f t="shared" si="1"/>
        <v xml:space="preserve">Production laitière </v>
      </c>
      <c r="AJ6" s="44" t="str">
        <f t="shared" si="1"/>
        <v>Lait &amp; Beurre</v>
      </c>
      <c r="AL6" s="51" t="s">
        <v>607</v>
      </c>
      <c r="AN6" s="52" t="s">
        <v>181</v>
      </c>
      <c r="AP6" s="44" t="str">
        <f t="shared" si="2"/>
        <v>Publicité extérieure</v>
      </c>
      <c r="AR6" s="51" t="s">
        <v>453</v>
      </c>
      <c r="AS6" s="51" t="s">
        <v>584</v>
      </c>
      <c r="AU6" s="52" t="s">
        <v>530</v>
      </c>
      <c r="AV6" s="52" t="s">
        <v>567</v>
      </c>
      <c r="AX6" s="44" t="str">
        <f t="shared" si="3"/>
        <v>Média - Presse écrite</v>
      </c>
      <c r="AY6" s="44" t="str">
        <f t="shared" si="4"/>
        <v>Exemplaires</v>
      </c>
    </row>
    <row r="7" spans="1:55" x14ac:dyDescent="0.25">
      <c r="A7" s="51" t="s">
        <v>378</v>
      </c>
      <c r="F7" s="51" t="s">
        <v>153</v>
      </c>
      <c r="N7" s="51"/>
      <c r="O7" s="51"/>
      <c r="P7" s="51"/>
      <c r="Q7" s="51"/>
      <c r="R7" s="51"/>
      <c r="S7" s="51" t="s">
        <v>156</v>
      </c>
      <c r="T7" s="51"/>
      <c r="U7" s="51" t="s">
        <v>157</v>
      </c>
      <c r="V7" s="51"/>
      <c r="W7" s="51" t="s">
        <v>158</v>
      </c>
      <c r="X7" s="51"/>
      <c r="Z7" s="51" t="s">
        <v>220</v>
      </c>
      <c r="AA7" s="51" t="s">
        <v>143</v>
      </c>
      <c r="AB7" s="51" t="s">
        <v>219</v>
      </c>
      <c r="AD7" s="52" t="s">
        <v>220</v>
      </c>
      <c r="AE7" s="52" t="s">
        <v>416</v>
      </c>
      <c r="AF7" s="52" t="s">
        <v>219</v>
      </c>
      <c r="AH7" s="44" t="str">
        <f t="shared" si="0"/>
        <v>141.1999.</v>
      </c>
      <c r="AI7" s="44" t="str">
        <f t="shared" si="1"/>
        <v>Mesures communes</v>
      </c>
      <c r="AJ7" s="44" t="str">
        <f t="shared" si="1"/>
        <v>Agro Marketing Suisse</v>
      </c>
      <c r="AL7" s="51" t="s">
        <v>608</v>
      </c>
      <c r="AN7" s="52" t="s">
        <v>629</v>
      </c>
      <c r="AP7" s="44" t="str">
        <f t="shared" si="2"/>
        <v>Radio / Sponsoring d'émission de radio</v>
      </c>
      <c r="AR7" s="51" t="s">
        <v>457</v>
      </c>
      <c r="AS7" s="51" t="s">
        <v>583</v>
      </c>
      <c r="AU7" s="52" t="s">
        <v>532</v>
      </c>
      <c r="AV7" s="52" t="s">
        <v>566</v>
      </c>
      <c r="AX7" s="44" t="str">
        <f t="shared" si="3"/>
        <v>Média - Radio</v>
      </c>
      <c r="AY7" s="44" t="str">
        <f t="shared" si="4"/>
        <v>Pénétration brute</v>
      </c>
    </row>
    <row r="8" spans="1:55" x14ac:dyDescent="0.25">
      <c r="A8" s="51" t="s">
        <v>379</v>
      </c>
      <c r="F8" s="51" t="s">
        <v>159</v>
      </c>
      <c r="N8" s="51"/>
      <c r="O8" s="51"/>
      <c r="P8" s="51"/>
      <c r="Q8" s="51"/>
      <c r="R8" s="51"/>
      <c r="S8" s="51" t="s">
        <v>162</v>
      </c>
      <c r="T8" s="51"/>
      <c r="U8" s="51"/>
      <c r="V8" s="51"/>
      <c r="W8" s="51" t="s">
        <v>69</v>
      </c>
      <c r="X8" s="51"/>
      <c r="Z8" s="51" t="s">
        <v>165</v>
      </c>
      <c r="AA8" s="51" t="s">
        <v>138</v>
      </c>
      <c r="AB8" s="51" t="s">
        <v>164</v>
      </c>
      <c r="AD8" s="52" t="s">
        <v>165</v>
      </c>
      <c r="AE8" s="52" t="s">
        <v>407</v>
      </c>
      <c r="AF8" s="52" t="s">
        <v>408</v>
      </c>
      <c r="AH8" s="44" t="str">
        <f t="shared" si="0"/>
        <v>155.1999.</v>
      </c>
      <c r="AI8" s="44" t="str">
        <f t="shared" si="1"/>
        <v>Cultures végétales</v>
      </c>
      <c r="AJ8" s="44" t="str">
        <f t="shared" si="1"/>
        <v>Légumes</v>
      </c>
      <c r="AL8" s="51" t="s">
        <v>650</v>
      </c>
      <c r="AN8" s="52" t="s">
        <v>651</v>
      </c>
      <c r="AP8" s="44" t="str">
        <f t="shared" si="2"/>
        <v>Mesures "Below the line"</v>
      </c>
      <c r="AR8" s="51" t="s">
        <v>456</v>
      </c>
      <c r="AS8" s="51" t="s">
        <v>583</v>
      </c>
      <c r="AU8" s="52" t="s">
        <v>533</v>
      </c>
      <c r="AV8" s="52" t="s">
        <v>566</v>
      </c>
      <c r="AX8" s="44" t="str">
        <f t="shared" si="3"/>
        <v>Média - Sponsoring d'émission de radio</v>
      </c>
      <c r="AY8" s="44" t="str">
        <f t="shared" si="4"/>
        <v>Pénétration brute</v>
      </c>
      <c r="BA8" s="36"/>
      <c r="BC8" s="36"/>
    </row>
    <row r="9" spans="1:55" x14ac:dyDescent="0.25">
      <c r="N9" s="51"/>
      <c r="O9" s="51"/>
      <c r="P9" s="51"/>
      <c r="Q9" s="51"/>
      <c r="R9" s="51"/>
      <c r="S9" s="51"/>
      <c r="T9" s="51"/>
      <c r="U9" s="51"/>
      <c r="V9" s="51"/>
      <c r="W9" s="51" t="s">
        <v>70</v>
      </c>
      <c r="X9" s="51"/>
      <c r="Z9" s="51" t="s">
        <v>195</v>
      </c>
      <c r="AA9" s="51" t="s">
        <v>138</v>
      </c>
      <c r="AB9" s="51" t="s">
        <v>194</v>
      </c>
      <c r="AD9" s="52" t="s">
        <v>195</v>
      </c>
      <c r="AE9" s="52" t="s">
        <v>407</v>
      </c>
      <c r="AF9" s="52" t="s">
        <v>412</v>
      </c>
      <c r="AH9" s="44" t="str">
        <f t="shared" si="0"/>
        <v>157.1999.</v>
      </c>
      <c r="AI9" s="44" t="str">
        <f t="shared" si="1"/>
        <v>Cultures végétales</v>
      </c>
      <c r="AJ9" s="44" t="str">
        <f t="shared" si="1"/>
        <v>Pommes de terre</v>
      </c>
      <c r="AL9" s="51" t="s">
        <v>610</v>
      </c>
      <c r="AN9" s="52" t="s">
        <v>628</v>
      </c>
      <c r="AP9" s="44" t="str">
        <f t="shared" si="2"/>
        <v>Bannière publicitaire</v>
      </c>
      <c r="AR9" s="51" t="s">
        <v>451</v>
      </c>
      <c r="AS9" s="51" t="s">
        <v>583</v>
      </c>
      <c r="AU9" s="52" t="s">
        <v>531</v>
      </c>
      <c r="AV9" s="52" t="s">
        <v>566</v>
      </c>
      <c r="AX9" s="44" t="str">
        <f t="shared" si="3"/>
        <v>Média - Publicité extérieure</v>
      </c>
      <c r="AY9" s="44" t="str">
        <f t="shared" si="4"/>
        <v>Pénétration brute</v>
      </c>
    </row>
    <row r="10" spans="1:55" x14ac:dyDescent="0.25">
      <c r="A10" s="50" t="s">
        <v>381</v>
      </c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Z10" s="51" t="s">
        <v>155</v>
      </c>
      <c r="AA10" s="51" t="s">
        <v>130</v>
      </c>
      <c r="AB10" s="51" t="s">
        <v>154</v>
      </c>
      <c r="AD10" s="52" t="s">
        <v>155</v>
      </c>
      <c r="AE10" s="52" t="s">
        <v>400</v>
      </c>
      <c r="AF10" s="52" t="s">
        <v>404</v>
      </c>
      <c r="AH10" s="44" t="str">
        <f t="shared" si="0"/>
        <v>158.1999.</v>
      </c>
      <c r="AI10" s="44" t="str">
        <f t="shared" si="1"/>
        <v>Production animale</v>
      </c>
      <c r="AJ10" s="44" t="str">
        <f t="shared" si="1"/>
        <v>Chevaux</v>
      </c>
      <c r="AL10" s="51" t="s">
        <v>611</v>
      </c>
      <c r="AN10" s="52" t="s">
        <v>630</v>
      </c>
      <c r="AP10" s="44" t="str">
        <f t="shared" si="2"/>
        <v>Social media</v>
      </c>
      <c r="AR10" s="51" t="s">
        <v>452</v>
      </c>
      <c r="AS10" s="51" t="s">
        <v>583</v>
      </c>
      <c r="AU10" s="52" t="s">
        <v>528</v>
      </c>
      <c r="AV10" s="52" t="s">
        <v>566</v>
      </c>
      <c r="AX10" s="44" t="str">
        <f t="shared" si="3"/>
        <v>Média - Bannière publicitaire</v>
      </c>
      <c r="AY10" s="44" t="str">
        <f t="shared" si="4"/>
        <v>Pénétration brute</v>
      </c>
    </row>
    <row r="11" spans="1:55" x14ac:dyDescent="0.25">
      <c r="A11" s="52" t="s">
        <v>380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Z11" s="51" t="s">
        <v>151</v>
      </c>
      <c r="AA11" s="51" t="s">
        <v>130</v>
      </c>
      <c r="AB11" s="51" t="s">
        <v>150</v>
      </c>
      <c r="AD11" s="52" t="s">
        <v>151</v>
      </c>
      <c r="AE11" s="52" t="s">
        <v>400</v>
      </c>
      <c r="AF11" s="52" t="s">
        <v>403</v>
      </c>
      <c r="AH11" s="44" t="str">
        <f t="shared" si="0"/>
        <v>160.1999.</v>
      </c>
      <c r="AI11" s="44" t="str">
        <f t="shared" si="1"/>
        <v>Production animale</v>
      </c>
      <c r="AJ11" s="44" t="str">
        <f t="shared" si="1"/>
        <v>ASR - Bovins</v>
      </c>
      <c r="AL11" s="51" t="s">
        <v>612</v>
      </c>
      <c r="AN11" s="52" t="s">
        <v>182</v>
      </c>
      <c r="AP11" s="44" t="str">
        <f t="shared" si="2"/>
        <v>Salon professionel</v>
      </c>
      <c r="AR11" s="51" t="s">
        <v>479</v>
      </c>
      <c r="AS11" s="51" t="s">
        <v>585</v>
      </c>
      <c r="AU11" s="52" t="s">
        <v>525</v>
      </c>
      <c r="AV11" s="52" t="s">
        <v>568</v>
      </c>
      <c r="AX11" s="44" t="str">
        <f t="shared" si="3"/>
        <v>Exposition - Foire grand public</v>
      </c>
      <c r="AY11" s="44" t="str">
        <f t="shared" si="4"/>
        <v>Visiteurs</v>
      </c>
    </row>
    <row r="12" spans="1:55" x14ac:dyDescent="0.25">
      <c r="A12" s="52" t="s">
        <v>428</v>
      </c>
      <c r="F12" s="50" t="s">
        <v>114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Z12" s="51" t="s">
        <v>229</v>
      </c>
      <c r="AA12" s="51" t="s">
        <v>149</v>
      </c>
      <c r="AB12" s="51" t="s">
        <v>228</v>
      </c>
      <c r="AD12" s="52" t="s">
        <v>229</v>
      </c>
      <c r="AE12" s="52" t="s">
        <v>417</v>
      </c>
      <c r="AF12" s="52" t="s">
        <v>228</v>
      </c>
      <c r="AH12" s="44" t="str">
        <f t="shared" si="0"/>
        <v>164.1999.</v>
      </c>
      <c r="AI12" s="44" t="str">
        <f t="shared" si="1"/>
        <v>Mesures suprasectorielles</v>
      </c>
      <c r="AJ12" s="44" t="str">
        <f t="shared" si="1"/>
        <v>Promotion AOP/IGP</v>
      </c>
      <c r="AL12" s="51" t="s">
        <v>613</v>
      </c>
      <c r="AN12" s="52" t="s">
        <v>190</v>
      </c>
      <c r="AP12" s="44" t="str">
        <f t="shared" si="2"/>
        <v>Foire grand public</v>
      </c>
      <c r="AR12" s="51" t="s">
        <v>478</v>
      </c>
      <c r="AS12" s="51" t="s">
        <v>585</v>
      </c>
      <c r="AU12" s="52" t="s">
        <v>526</v>
      </c>
      <c r="AV12" s="52" t="s">
        <v>568</v>
      </c>
      <c r="AX12" s="44" t="str">
        <f t="shared" si="3"/>
        <v>Exposition - Salon professionel</v>
      </c>
      <c r="AY12" s="44" t="str">
        <f t="shared" si="4"/>
        <v>Visiteurs</v>
      </c>
    </row>
    <row r="13" spans="1:55" x14ac:dyDescent="0.25">
      <c r="F13" s="52" t="s">
        <v>371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Z13" s="51" t="s">
        <v>201</v>
      </c>
      <c r="AA13" s="51" t="s">
        <v>138</v>
      </c>
      <c r="AB13" s="51" t="s">
        <v>200</v>
      </c>
      <c r="AD13" s="52" t="s">
        <v>201</v>
      </c>
      <c r="AE13" s="52" t="s">
        <v>407</v>
      </c>
      <c r="AF13" s="52" t="s">
        <v>413</v>
      </c>
      <c r="AH13" s="44" t="str">
        <f t="shared" si="0"/>
        <v>169.1999.</v>
      </c>
      <c r="AI13" s="44" t="str">
        <f t="shared" si="1"/>
        <v>Cultures végétales</v>
      </c>
      <c r="AJ13" s="44" t="str">
        <f t="shared" si="1"/>
        <v>Oléagineux</v>
      </c>
      <c r="AL13" s="51" t="s">
        <v>36</v>
      </c>
      <c r="AN13" s="52" t="s">
        <v>36</v>
      </c>
      <c r="AP13" s="44" t="str">
        <f t="shared" si="2"/>
        <v>Sponsoring</v>
      </c>
      <c r="AR13" s="51" t="s">
        <v>474</v>
      </c>
      <c r="AS13" s="51" t="s">
        <v>585</v>
      </c>
      <c r="AU13" s="52" t="s">
        <v>474</v>
      </c>
      <c r="AV13" s="52" t="s">
        <v>568</v>
      </c>
      <c r="AX13" s="44" t="str">
        <f t="shared" si="3"/>
        <v>Event - Event</v>
      </c>
      <c r="AY13" s="44" t="str">
        <f t="shared" si="4"/>
        <v>Visiteurs</v>
      </c>
    </row>
    <row r="14" spans="1:55" x14ac:dyDescent="0.25">
      <c r="A14" s="43" t="s">
        <v>85</v>
      </c>
      <c r="F14" s="52" t="s">
        <v>371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Z14" s="51" t="s">
        <v>145</v>
      </c>
      <c r="AA14" s="51" t="s">
        <v>130</v>
      </c>
      <c r="AB14" s="51" t="s">
        <v>144</v>
      </c>
      <c r="AD14" s="52" t="s">
        <v>145</v>
      </c>
      <c r="AE14" s="52" t="s">
        <v>400</v>
      </c>
      <c r="AF14" s="52" t="s">
        <v>402</v>
      </c>
      <c r="AH14" s="44" t="str">
        <f t="shared" si="0"/>
        <v>172.1999.</v>
      </c>
      <c r="AI14" s="44" t="str">
        <f t="shared" si="1"/>
        <v>Production animale</v>
      </c>
      <c r="AJ14" s="44" t="str">
        <f t="shared" si="1"/>
        <v xml:space="preserve">Œufs </v>
      </c>
      <c r="AL14" s="51" t="s">
        <v>614</v>
      </c>
      <c r="AN14" s="52" t="s">
        <v>614</v>
      </c>
      <c r="AP14" s="44" t="str">
        <f t="shared" si="2"/>
        <v>In Store TV / Radio</v>
      </c>
      <c r="AR14" s="51" t="s">
        <v>475</v>
      </c>
      <c r="AS14" s="51" t="s">
        <v>586</v>
      </c>
      <c r="AU14" s="52" t="s">
        <v>523</v>
      </c>
      <c r="AV14" s="52" t="s">
        <v>569</v>
      </c>
      <c r="AX14" s="44" t="str">
        <f t="shared" si="3"/>
        <v>Event - Débat public</v>
      </c>
      <c r="AY14" s="44" t="str">
        <f t="shared" si="4"/>
        <v>Participants</v>
      </c>
    </row>
    <row r="15" spans="1:55" x14ac:dyDescent="0.25">
      <c r="A15" s="44" t="str">
        <f>IF($A$4=1,A7,A11)</f>
        <v xml:space="preserve">Oui </v>
      </c>
      <c r="F15" s="52" t="s">
        <v>372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Z15" s="51" t="s">
        <v>187</v>
      </c>
      <c r="AA15" s="51" t="s">
        <v>138</v>
      </c>
      <c r="AB15" s="51" t="s">
        <v>186</v>
      </c>
      <c r="AD15" s="52" t="s">
        <v>187</v>
      </c>
      <c r="AE15" s="52" t="s">
        <v>407</v>
      </c>
      <c r="AF15" s="52" t="s">
        <v>411</v>
      </c>
      <c r="AH15" s="44" t="str">
        <f t="shared" si="0"/>
        <v>173.1999.</v>
      </c>
      <c r="AI15" s="44" t="str">
        <f t="shared" si="1"/>
        <v>Cultures végétales</v>
      </c>
      <c r="AJ15" s="44" t="str">
        <f t="shared" si="1"/>
        <v>Céréales</v>
      </c>
      <c r="AL15" s="51" t="s">
        <v>632</v>
      </c>
      <c r="AN15" s="52" t="s">
        <v>631</v>
      </c>
      <c r="AP15" s="44" t="str">
        <f t="shared" si="2"/>
        <v>Direct- /Dialogmarketing (Online, print, partenaire)</v>
      </c>
      <c r="AR15" s="51" t="s">
        <v>476</v>
      </c>
      <c r="AS15" s="51" t="s">
        <v>586</v>
      </c>
      <c r="AU15" s="52" t="s">
        <v>524</v>
      </c>
      <c r="AV15" s="52" t="s">
        <v>569</v>
      </c>
      <c r="AX15" s="44" t="str">
        <f t="shared" si="3"/>
        <v>Event - Exposé</v>
      </c>
      <c r="AY15" s="44" t="str">
        <f t="shared" si="4"/>
        <v>Participants</v>
      </c>
    </row>
    <row r="16" spans="1:55" x14ac:dyDescent="0.25">
      <c r="A16" s="44" t="str">
        <f>IF($A$4=1,A8,A12)</f>
        <v>Non</v>
      </c>
      <c r="F16" s="52" t="s">
        <v>373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Z16" s="51" t="s">
        <v>212</v>
      </c>
      <c r="AA16" s="51" t="s">
        <v>138</v>
      </c>
      <c r="AB16" s="51" t="s">
        <v>211</v>
      </c>
      <c r="AD16" s="52" t="s">
        <v>212</v>
      </c>
      <c r="AE16" s="52" t="s">
        <v>407</v>
      </c>
      <c r="AF16" s="52" t="s">
        <v>415</v>
      </c>
      <c r="AH16" s="44" t="str">
        <f t="shared" si="0"/>
        <v>175.1999.</v>
      </c>
      <c r="AI16" s="44" t="str">
        <f t="shared" si="1"/>
        <v>Cultures végétales</v>
      </c>
      <c r="AJ16" s="44" t="str">
        <f t="shared" si="1"/>
        <v>Vin</v>
      </c>
      <c r="AL16" s="51" t="s">
        <v>615</v>
      </c>
      <c r="AN16" s="52" t="s">
        <v>633</v>
      </c>
      <c r="AP16" s="44" t="str">
        <f t="shared" si="2"/>
        <v>Dégustation</v>
      </c>
      <c r="AR16" s="51" t="s">
        <v>477</v>
      </c>
      <c r="AS16" s="51" t="s">
        <v>586</v>
      </c>
      <c r="AU16" s="52" t="s">
        <v>522</v>
      </c>
      <c r="AV16" s="52" t="s">
        <v>569</v>
      </c>
      <c r="AX16" s="44" t="str">
        <f t="shared" si="3"/>
        <v>Event - Autres</v>
      </c>
      <c r="AY16" s="44" t="str">
        <f t="shared" si="4"/>
        <v>Participants</v>
      </c>
    </row>
    <row r="17" spans="1:51" x14ac:dyDescent="0.25">
      <c r="F17" s="52" t="s">
        <v>374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Z17" s="51" t="s">
        <v>140</v>
      </c>
      <c r="AA17" s="51" t="s">
        <v>130</v>
      </c>
      <c r="AB17" s="51" t="s">
        <v>139</v>
      </c>
      <c r="AD17" s="52" t="s">
        <v>140</v>
      </c>
      <c r="AE17" s="52" t="s">
        <v>400</v>
      </c>
      <c r="AF17" s="52" t="s">
        <v>401</v>
      </c>
      <c r="AH17" s="44" t="str">
        <f t="shared" si="0"/>
        <v>180.1999.</v>
      </c>
      <c r="AI17" s="44" t="str">
        <f t="shared" si="1"/>
        <v>Production animale</v>
      </c>
      <c r="AJ17" s="44" t="str">
        <f t="shared" si="1"/>
        <v>Viande</v>
      </c>
      <c r="AL17" s="51" t="s">
        <v>70</v>
      </c>
      <c r="AN17" s="52" t="s">
        <v>221</v>
      </c>
      <c r="AP17" s="44" t="str">
        <f t="shared" si="2"/>
        <v>Concours</v>
      </c>
      <c r="AR17" s="51" t="s">
        <v>489</v>
      </c>
      <c r="AS17" s="81" t="s">
        <v>591</v>
      </c>
      <c r="AU17" s="52" t="s">
        <v>558</v>
      </c>
      <c r="AV17" s="52" t="s">
        <v>591</v>
      </c>
      <c r="AX17" s="44" t="str">
        <f t="shared" si="3"/>
        <v>Sponsoring d'une personne</v>
      </c>
      <c r="AY17" s="44" t="str">
        <f t="shared" si="4"/>
        <v>---</v>
      </c>
    </row>
    <row r="18" spans="1:51" x14ac:dyDescent="0.25">
      <c r="F18" s="52" t="s">
        <v>375</v>
      </c>
      <c r="Z18" s="51" t="s">
        <v>252</v>
      </c>
      <c r="AA18" s="51" t="s">
        <v>159</v>
      </c>
      <c r="AB18" s="51" t="s">
        <v>251</v>
      </c>
      <c r="AD18" s="52" t="s">
        <v>252</v>
      </c>
      <c r="AE18" s="52" t="s">
        <v>426</v>
      </c>
      <c r="AF18" s="52" t="s">
        <v>251</v>
      </c>
      <c r="AH18" s="44" t="str">
        <f t="shared" si="0"/>
        <v>185.1999.</v>
      </c>
      <c r="AI18" s="44" t="str">
        <f t="shared" si="1"/>
        <v>Relations publiques Agriculture suisse</v>
      </c>
      <c r="AJ18" s="44" t="str">
        <f t="shared" si="1"/>
        <v>LID</v>
      </c>
      <c r="AL18" s="51" t="s">
        <v>616</v>
      </c>
      <c r="AN18" s="52" t="s">
        <v>215</v>
      </c>
      <c r="AP18" s="44" t="str">
        <f t="shared" si="2"/>
        <v>Formations</v>
      </c>
      <c r="AR18" s="51" t="s">
        <v>487</v>
      </c>
      <c r="AS18" s="81" t="s">
        <v>591</v>
      </c>
      <c r="AU18" s="52" t="s">
        <v>556</v>
      </c>
      <c r="AV18" s="52" t="s">
        <v>591</v>
      </c>
      <c r="AX18" s="44" t="str">
        <f t="shared" si="3"/>
        <v>Sponsoring d'un event</v>
      </c>
      <c r="AY18" s="44" t="str">
        <f t="shared" si="4"/>
        <v>---</v>
      </c>
    </row>
    <row r="19" spans="1:51" x14ac:dyDescent="0.25">
      <c r="F19" s="52" t="s">
        <v>376</v>
      </c>
      <c r="Z19" s="51" t="s">
        <v>254</v>
      </c>
      <c r="AA19" s="51" t="s">
        <v>159</v>
      </c>
      <c r="AB19" s="51" t="s">
        <v>253</v>
      </c>
      <c r="AD19" s="52" t="s">
        <v>254</v>
      </c>
      <c r="AE19" s="52" t="s">
        <v>426</v>
      </c>
      <c r="AF19" s="52" t="s">
        <v>427</v>
      </c>
      <c r="AH19" s="44" t="str">
        <f t="shared" si="0"/>
        <v>194.1999.</v>
      </c>
      <c r="AI19" s="44" t="str">
        <f t="shared" si="1"/>
        <v>Relations publiques Agriculture suisse</v>
      </c>
      <c r="AJ19" s="44" t="str">
        <f t="shared" si="1"/>
        <v>USP</v>
      </c>
      <c r="AL19" s="51" t="s">
        <v>621</v>
      </c>
      <c r="AN19" s="52" t="s">
        <v>634</v>
      </c>
      <c r="AP19" s="44" t="str">
        <f t="shared" si="2"/>
        <v>Articles de promotion</v>
      </c>
      <c r="AR19" s="51" t="s">
        <v>488</v>
      </c>
      <c r="AS19" s="81" t="s">
        <v>591</v>
      </c>
      <c r="AU19" s="52" t="s">
        <v>557</v>
      </c>
      <c r="AV19" s="52" t="s">
        <v>591</v>
      </c>
      <c r="AX19" s="44" t="str">
        <f t="shared" si="3"/>
        <v>Sponsoring d'une organisation</v>
      </c>
      <c r="AY19" s="44" t="str">
        <f t="shared" si="4"/>
        <v>---</v>
      </c>
    </row>
    <row r="20" spans="1:51" x14ac:dyDescent="0.25">
      <c r="A20" s="45" t="s">
        <v>43</v>
      </c>
      <c r="F20" s="52" t="s">
        <v>377</v>
      </c>
      <c r="N20" s="50" t="s">
        <v>117</v>
      </c>
      <c r="O20" s="50" t="s">
        <v>168</v>
      </c>
      <c r="P20" s="50" t="s">
        <v>169</v>
      </c>
      <c r="Q20" s="50" t="s">
        <v>170</v>
      </c>
      <c r="R20" s="50" t="s">
        <v>171</v>
      </c>
      <c r="S20" s="50" t="s">
        <v>172</v>
      </c>
      <c r="T20" s="50" t="s">
        <v>173</v>
      </c>
      <c r="U20" s="50" t="s">
        <v>174</v>
      </c>
      <c r="V20" s="50" t="s">
        <v>118</v>
      </c>
      <c r="W20" s="50" t="s">
        <v>175</v>
      </c>
      <c r="X20" s="50" t="s">
        <v>176</v>
      </c>
      <c r="Z20" s="51" t="s">
        <v>207</v>
      </c>
      <c r="AA20" s="51" t="s">
        <v>138</v>
      </c>
      <c r="AB20" s="51" t="s">
        <v>206</v>
      </c>
      <c r="AD20" s="52" t="s">
        <v>207</v>
      </c>
      <c r="AE20" s="52" t="s">
        <v>407</v>
      </c>
      <c r="AF20" s="52" t="s">
        <v>414</v>
      </c>
      <c r="AH20" s="44" t="str">
        <f t="shared" si="0"/>
        <v>207.2000.</v>
      </c>
      <c r="AI20" s="44" t="str">
        <f t="shared" si="1"/>
        <v>Cultures végétales</v>
      </c>
      <c r="AJ20" s="44" t="str">
        <f t="shared" si="1"/>
        <v>Denrées issues de l’horticulture productrice</v>
      </c>
      <c r="AL20" s="51" t="s">
        <v>620</v>
      </c>
      <c r="AN20" s="52" t="s">
        <v>635</v>
      </c>
      <c r="AP20" s="44" t="str">
        <f t="shared" si="2"/>
        <v>Brochures</v>
      </c>
      <c r="AR20" s="51" t="s">
        <v>490</v>
      </c>
      <c r="AS20" s="81" t="s">
        <v>591</v>
      </c>
      <c r="AU20" s="52" t="s">
        <v>555</v>
      </c>
      <c r="AV20" s="52" t="s">
        <v>591</v>
      </c>
      <c r="AX20" s="44" t="str">
        <f t="shared" si="3"/>
        <v>Sponsoring - Autre</v>
      </c>
      <c r="AY20" s="44" t="str">
        <f t="shared" si="4"/>
        <v>---</v>
      </c>
    </row>
    <row r="21" spans="1:51" x14ac:dyDescent="0.25">
      <c r="A21" s="51" t="s">
        <v>340</v>
      </c>
      <c r="N21" s="52" t="s">
        <v>436</v>
      </c>
      <c r="O21" s="52" t="s">
        <v>179</v>
      </c>
      <c r="P21" s="52" t="s">
        <v>57</v>
      </c>
      <c r="Q21" s="52" t="s">
        <v>170</v>
      </c>
      <c r="R21" s="52" t="s">
        <v>180</v>
      </c>
      <c r="S21" s="52" t="s">
        <v>181</v>
      </c>
      <c r="T21" s="52" t="s">
        <v>182</v>
      </c>
      <c r="U21" s="52" t="s">
        <v>183</v>
      </c>
      <c r="V21" s="52" t="s">
        <v>184</v>
      </c>
      <c r="W21" s="52" t="s">
        <v>185</v>
      </c>
      <c r="X21" s="52" t="s">
        <v>127</v>
      </c>
      <c r="Z21" s="51" t="s">
        <v>231</v>
      </c>
      <c r="AA21" s="51" t="s">
        <v>149</v>
      </c>
      <c r="AB21" s="51" t="s">
        <v>230</v>
      </c>
      <c r="AD21" s="52" t="s">
        <v>231</v>
      </c>
      <c r="AE21" s="52" t="s">
        <v>417</v>
      </c>
      <c r="AF21" s="52" t="s">
        <v>418</v>
      </c>
      <c r="AH21" s="44" t="str">
        <f t="shared" si="0"/>
        <v>209.1999.</v>
      </c>
      <c r="AI21" s="44" t="str">
        <f t="shared" si="1"/>
        <v>Mesures suprasectorielles</v>
      </c>
      <c r="AJ21" s="44" t="str">
        <f t="shared" si="1"/>
        <v>Promotions de ventes Bio Suisse</v>
      </c>
      <c r="AL21" s="51" t="s">
        <v>618</v>
      </c>
      <c r="AN21" s="52" t="s">
        <v>636</v>
      </c>
      <c r="AP21" s="44" t="str">
        <f t="shared" si="2"/>
        <v>Site internet</v>
      </c>
      <c r="AR21" s="51" t="s">
        <v>491</v>
      </c>
      <c r="AS21" s="51" t="s">
        <v>570</v>
      </c>
      <c r="AU21" s="52" t="s">
        <v>542</v>
      </c>
      <c r="AV21" s="52" t="s">
        <v>570</v>
      </c>
      <c r="AX21" s="44" t="str">
        <f t="shared" si="3"/>
        <v>PdV - Dégustation sans personnel</v>
      </c>
      <c r="AY21" s="44" t="str">
        <f t="shared" si="4"/>
        <v>Samples</v>
      </c>
    </row>
    <row r="22" spans="1:51" x14ac:dyDescent="0.25">
      <c r="A22" s="51" t="s">
        <v>341</v>
      </c>
      <c r="N22" s="52"/>
      <c r="O22" s="52" t="s">
        <v>396</v>
      </c>
      <c r="P22" s="52" t="s">
        <v>188</v>
      </c>
      <c r="Q22" s="52"/>
      <c r="R22" s="52"/>
      <c r="S22" s="52" t="s">
        <v>189</v>
      </c>
      <c r="T22" s="52" t="s">
        <v>190</v>
      </c>
      <c r="U22" s="52" t="s">
        <v>191</v>
      </c>
      <c r="V22" s="52" t="s">
        <v>192</v>
      </c>
      <c r="W22" s="52" t="s">
        <v>193</v>
      </c>
      <c r="X22" s="52"/>
      <c r="Z22" s="51" t="s">
        <v>178</v>
      </c>
      <c r="AA22" s="51" t="s">
        <v>138</v>
      </c>
      <c r="AB22" s="51" t="s">
        <v>177</v>
      </c>
      <c r="AD22" s="52" t="s">
        <v>178</v>
      </c>
      <c r="AE22" s="52" t="s">
        <v>407</v>
      </c>
      <c r="AF22" s="52" t="s">
        <v>410</v>
      </c>
      <c r="AH22" s="44" t="str">
        <f t="shared" si="0"/>
        <v>222.2000.</v>
      </c>
      <c r="AI22" s="44" t="str">
        <f t="shared" si="1"/>
        <v>Cultures végétales</v>
      </c>
      <c r="AJ22" s="44" t="str">
        <f t="shared" si="1"/>
        <v>Fruits</v>
      </c>
      <c r="AL22" s="51" t="s">
        <v>611</v>
      </c>
      <c r="AN22" s="52" t="s">
        <v>630</v>
      </c>
      <c r="AP22" s="44" t="str">
        <f t="shared" si="2"/>
        <v>Social media</v>
      </c>
      <c r="AR22" s="51" t="s">
        <v>492</v>
      </c>
      <c r="AS22" s="51" t="s">
        <v>570</v>
      </c>
      <c r="AU22" s="52" t="s">
        <v>541</v>
      </c>
      <c r="AV22" s="52" t="s">
        <v>570</v>
      </c>
      <c r="AX22" s="44" t="str">
        <f t="shared" si="3"/>
        <v>PdV - Dégustation avec personnel</v>
      </c>
      <c r="AY22" s="44" t="str">
        <f t="shared" si="4"/>
        <v>Samples</v>
      </c>
    </row>
    <row r="23" spans="1:51" x14ac:dyDescent="0.25">
      <c r="A23" s="51" t="s">
        <v>559</v>
      </c>
      <c r="N23" s="52"/>
      <c r="O23" s="52"/>
      <c r="P23" s="52" t="s">
        <v>196</v>
      </c>
      <c r="Q23" s="52"/>
      <c r="R23" s="52"/>
      <c r="S23" s="52" t="s">
        <v>71</v>
      </c>
      <c r="T23" s="52"/>
      <c r="U23" s="52" t="s">
        <v>197</v>
      </c>
      <c r="V23" s="52" t="s">
        <v>198</v>
      </c>
      <c r="W23" s="52" t="s">
        <v>199</v>
      </c>
      <c r="X23" s="52"/>
      <c r="Z23" s="51" t="s">
        <v>223</v>
      </c>
      <c r="AA23" s="51" t="s">
        <v>143</v>
      </c>
      <c r="AB23" s="51" t="s">
        <v>222</v>
      </c>
      <c r="AD23" s="52" t="s">
        <v>223</v>
      </c>
      <c r="AE23" s="52" t="s">
        <v>416</v>
      </c>
      <c r="AF23" s="52" t="s">
        <v>222</v>
      </c>
      <c r="AH23" s="44" t="str">
        <f t="shared" si="0"/>
        <v>243.2003.</v>
      </c>
      <c r="AI23" s="44" t="str">
        <f t="shared" si="1"/>
        <v>Mesures communes</v>
      </c>
      <c r="AJ23" s="44" t="str">
        <f t="shared" si="1"/>
        <v>Produkteschau OLMA</v>
      </c>
      <c r="AL23" s="51" t="s">
        <v>617</v>
      </c>
      <c r="AN23" s="52" t="s">
        <v>53</v>
      </c>
      <c r="AP23" s="44" t="str">
        <f t="shared" si="2"/>
        <v>Event</v>
      </c>
      <c r="AR23" s="51" t="s">
        <v>501</v>
      </c>
      <c r="AS23" s="51" t="s">
        <v>586</v>
      </c>
      <c r="AU23" s="52" t="s">
        <v>540</v>
      </c>
      <c r="AV23" s="52" t="s">
        <v>569</v>
      </c>
      <c r="AX23" s="44" t="str">
        <f t="shared" si="3"/>
        <v>PdV - Concours</v>
      </c>
      <c r="AY23" s="44" t="str">
        <f t="shared" si="4"/>
        <v>Participants</v>
      </c>
    </row>
    <row r="24" spans="1:51" x14ac:dyDescent="0.25">
      <c r="A24" s="51" t="s">
        <v>711</v>
      </c>
      <c r="F24" s="43" t="s">
        <v>114</v>
      </c>
      <c r="N24" s="52"/>
      <c r="O24" s="52"/>
      <c r="P24" s="52"/>
      <c r="Q24" s="52"/>
      <c r="R24" s="52"/>
      <c r="S24" s="52" t="s">
        <v>202</v>
      </c>
      <c r="T24" s="52"/>
      <c r="U24" s="52" t="s">
        <v>203</v>
      </c>
      <c r="V24" s="52" t="s">
        <v>204</v>
      </c>
      <c r="W24" s="52" t="s">
        <v>205</v>
      </c>
      <c r="X24" s="52"/>
      <c r="Z24" s="51" t="s">
        <v>225</v>
      </c>
      <c r="AA24" s="51" t="s">
        <v>143</v>
      </c>
      <c r="AB24" s="51" t="s">
        <v>224</v>
      </c>
      <c r="AD24" s="52" t="s">
        <v>225</v>
      </c>
      <c r="AE24" s="52" t="s">
        <v>416</v>
      </c>
      <c r="AF24" s="52" t="s">
        <v>224</v>
      </c>
      <c r="AH24" s="44" t="str">
        <f t="shared" si="0"/>
        <v>252.2003.</v>
      </c>
      <c r="AI24" s="44" t="str">
        <f t="shared" si="1"/>
        <v>Mesures communes</v>
      </c>
      <c r="AJ24" s="44" t="str">
        <f t="shared" si="1"/>
        <v>Semaine du Goût</v>
      </c>
      <c r="AL24" s="51" t="s">
        <v>619</v>
      </c>
      <c r="AN24" s="52" t="s">
        <v>637</v>
      </c>
      <c r="AP24" s="44" t="str">
        <f t="shared" si="2"/>
        <v>Apps, games</v>
      </c>
      <c r="AR24" s="51" t="s">
        <v>497</v>
      </c>
      <c r="AS24" s="51" t="s">
        <v>587</v>
      </c>
      <c r="AU24" s="52" t="s">
        <v>546</v>
      </c>
      <c r="AV24" s="52" t="s">
        <v>571</v>
      </c>
      <c r="AX24" s="44" t="str">
        <f t="shared" si="3"/>
        <v>PdV - Promotion</v>
      </c>
      <c r="AY24" s="44" t="str">
        <f t="shared" si="4"/>
        <v>Primes commandées</v>
      </c>
    </row>
    <row r="25" spans="1:51" x14ac:dyDescent="0.25">
      <c r="A25" s="51" t="s">
        <v>712</v>
      </c>
      <c r="F25" s="44" t="str">
        <f t="shared" ref="F25:F32" si="5">IF($A$4=1,F2,F13)</f>
        <v>Milchproduktion (Französisch)</v>
      </c>
      <c r="N25" s="52"/>
      <c r="O25" s="52"/>
      <c r="P25" s="52"/>
      <c r="Q25" s="52"/>
      <c r="R25" s="52"/>
      <c r="S25" s="52" t="s">
        <v>208</v>
      </c>
      <c r="T25" s="52"/>
      <c r="U25" s="52" t="s">
        <v>209</v>
      </c>
      <c r="V25" s="52"/>
      <c r="W25" s="52" t="s">
        <v>210</v>
      </c>
      <c r="X25" s="52"/>
      <c r="Z25" s="51" t="s">
        <v>163</v>
      </c>
      <c r="AA25" s="51" t="s">
        <v>130</v>
      </c>
      <c r="AB25" s="51" t="s">
        <v>137</v>
      </c>
      <c r="AD25" s="52" t="s">
        <v>163</v>
      </c>
      <c r="AE25" s="52" t="s">
        <v>400</v>
      </c>
      <c r="AF25" s="52" t="s">
        <v>406</v>
      </c>
      <c r="AH25" s="44" t="str">
        <f t="shared" si="0"/>
        <v>259.1999.</v>
      </c>
      <c r="AI25" s="44" t="str">
        <f t="shared" si="1"/>
        <v>Production animale</v>
      </c>
      <c r="AJ25" s="44" t="str">
        <f t="shared" si="1"/>
        <v>Miel</v>
      </c>
      <c r="AL25" s="51" t="s">
        <v>66</v>
      </c>
      <c r="AN25" s="52" t="s">
        <v>197</v>
      </c>
      <c r="AP25" s="44" t="str">
        <f t="shared" si="2"/>
        <v>Evénement pour la presse</v>
      </c>
      <c r="AR25" s="51" t="s">
        <v>496</v>
      </c>
      <c r="AS25" s="51" t="s">
        <v>584</v>
      </c>
      <c r="AU25" s="52" t="s">
        <v>536</v>
      </c>
      <c r="AV25" s="52" t="s">
        <v>567</v>
      </c>
      <c r="AX25" s="44" t="str">
        <f t="shared" si="3"/>
        <v>PdV - Annonces</v>
      </c>
      <c r="AY25" s="44" t="str">
        <f t="shared" si="4"/>
        <v>Exemplaires</v>
      </c>
    </row>
    <row r="26" spans="1:51" x14ac:dyDescent="0.25">
      <c r="F26" s="44" t="str">
        <f t="shared" si="5"/>
        <v>Milchproduktion (Französisch)</v>
      </c>
      <c r="N26" s="52"/>
      <c r="O26" s="52"/>
      <c r="P26" s="52"/>
      <c r="Q26" s="52"/>
      <c r="R26" s="52"/>
      <c r="S26" s="52" t="s">
        <v>213</v>
      </c>
      <c r="T26" s="52"/>
      <c r="U26" s="52" t="s">
        <v>214</v>
      </c>
      <c r="V26" s="52"/>
      <c r="W26" s="52" t="s">
        <v>215</v>
      </c>
      <c r="X26" s="52"/>
      <c r="Z26" s="51" t="s">
        <v>241</v>
      </c>
      <c r="AA26" s="51" t="s">
        <v>149</v>
      </c>
      <c r="AB26" s="51" t="s">
        <v>240</v>
      </c>
      <c r="AD26" s="52" t="s">
        <v>241</v>
      </c>
      <c r="AE26" s="52" t="s">
        <v>417</v>
      </c>
      <c r="AF26" s="52" t="s">
        <v>420</v>
      </c>
      <c r="AH26" s="44" t="str">
        <f t="shared" si="0"/>
        <v>260.2007.</v>
      </c>
      <c r="AI26" s="44" t="str">
        <f t="shared" si="1"/>
        <v>Mesures suprasectorielles</v>
      </c>
      <c r="AJ26" s="44" t="str">
        <f t="shared" si="1"/>
        <v>Agrotourisme</v>
      </c>
      <c r="AL26" s="51" t="s">
        <v>63</v>
      </c>
      <c r="AN26" s="52" t="s">
        <v>638</v>
      </c>
      <c r="AP26" s="44" t="str">
        <f t="shared" si="2"/>
        <v>Voyage de prese</v>
      </c>
      <c r="AR26" s="51" t="s">
        <v>495</v>
      </c>
      <c r="AS26" s="81" t="s">
        <v>591</v>
      </c>
      <c r="AU26" s="52" t="s">
        <v>545</v>
      </c>
      <c r="AV26" s="52" t="s">
        <v>591</v>
      </c>
      <c r="AX26" s="44" t="str">
        <f t="shared" si="3"/>
        <v>PdV - In Store TV</v>
      </c>
      <c r="AY26" s="44" t="str">
        <f t="shared" si="4"/>
        <v>---</v>
      </c>
    </row>
    <row r="27" spans="1:51" x14ac:dyDescent="0.25">
      <c r="A27" s="50" t="s">
        <v>43</v>
      </c>
      <c r="F27" s="44" t="str">
        <f t="shared" si="5"/>
        <v>Tierproduktion (Französisch)</v>
      </c>
      <c r="N27" s="52"/>
      <c r="O27" s="52"/>
      <c r="P27" s="52"/>
      <c r="Q27" s="52"/>
      <c r="R27" s="52"/>
      <c r="S27" s="52" t="s">
        <v>73</v>
      </c>
      <c r="T27" s="52"/>
      <c r="U27" s="52"/>
      <c r="V27" s="52"/>
      <c r="W27" s="52" t="s">
        <v>218</v>
      </c>
      <c r="X27" s="52"/>
      <c r="Z27" s="51" t="s">
        <v>161</v>
      </c>
      <c r="AA27" s="51" t="s">
        <v>130</v>
      </c>
      <c r="AB27" s="51" t="s">
        <v>160</v>
      </c>
      <c r="AD27" s="52" t="s">
        <v>161</v>
      </c>
      <c r="AE27" s="52" t="s">
        <v>400</v>
      </c>
      <c r="AF27" s="52" t="s">
        <v>405</v>
      </c>
      <c r="AH27" s="44" t="str">
        <f t="shared" si="0"/>
        <v>261.2010.</v>
      </c>
      <c r="AI27" s="44" t="str">
        <f t="shared" si="1"/>
        <v>Production animale</v>
      </c>
      <c r="AJ27" s="44" t="str">
        <f t="shared" si="1"/>
        <v>Chèvres</v>
      </c>
      <c r="AL27" s="51" t="s">
        <v>60</v>
      </c>
      <c r="AN27" s="52" t="s">
        <v>639</v>
      </c>
      <c r="AP27" s="44" t="str">
        <f t="shared" si="2"/>
        <v xml:space="preserve">Communiqué de presse </v>
      </c>
      <c r="AR27" s="51" t="s">
        <v>494</v>
      </c>
      <c r="AS27" s="81" t="s">
        <v>591</v>
      </c>
      <c r="AU27" s="52" t="s">
        <v>544</v>
      </c>
      <c r="AV27" s="52" t="s">
        <v>591</v>
      </c>
      <c r="AX27" s="44" t="str">
        <f t="shared" si="3"/>
        <v>PdV - In Store Radio</v>
      </c>
      <c r="AY27" s="44" t="str">
        <f t="shared" si="4"/>
        <v>---</v>
      </c>
    </row>
    <row r="28" spans="1:51" x14ac:dyDescent="0.25">
      <c r="A28" s="52" t="s">
        <v>340</v>
      </c>
      <c r="F28" s="44" t="str">
        <f t="shared" si="5"/>
        <v>Pflanzenbau (Französisch)</v>
      </c>
      <c r="N28" s="52"/>
      <c r="O28" s="52"/>
      <c r="P28" s="52"/>
      <c r="Q28" s="52"/>
      <c r="R28" s="52"/>
      <c r="S28" s="52"/>
      <c r="T28" s="52"/>
      <c r="U28" s="52"/>
      <c r="V28" s="52"/>
      <c r="W28" s="52" t="s">
        <v>221</v>
      </c>
      <c r="X28" s="52"/>
      <c r="Z28" s="51" t="s">
        <v>233</v>
      </c>
      <c r="AA28" s="51" t="s">
        <v>149</v>
      </c>
      <c r="AB28" s="51" t="s">
        <v>232</v>
      </c>
      <c r="AD28" s="52" t="s">
        <v>233</v>
      </c>
      <c r="AE28" s="52" t="s">
        <v>417</v>
      </c>
      <c r="AF28" s="52" t="s">
        <v>232</v>
      </c>
      <c r="AH28" s="44" t="str">
        <f t="shared" si="0"/>
        <v>400.2003.</v>
      </c>
      <c r="AI28" s="44" t="str">
        <f t="shared" si="1"/>
        <v>Mesures suprasectorielles</v>
      </c>
      <c r="AJ28" s="44" t="str">
        <f t="shared" si="1"/>
        <v>Culinarium</v>
      </c>
      <c r="AL28" s="51" t="s">
        <v>622</v>
      </c>
      <c r="AN28" s="52" t="s">
        <v>640</v>
      </c>
      <c r="AP28" s="44" t="str">
        <f t="shared" si="2"/>
        <v>Réportage TV</v>
      </c>
      <c r="AR28" s="51" t="s">
        <v>498</v>
      </c>
      <c r="AS28" s="51" t="s">
        <v>586</v>
      </c>
      <c r="AU28" s="52" t="s">
        <v>543</v>
      </c>
      <c r="AV28" s="52" t="s">
        <v>569</v>
      </c>
      <c r="AX28" s="44" t="str">
        <f t="shared" si="3"/>
        <v>PdV - Formations</v>
      </c>
      <c r="AY28" s="44" t="str">
        <f t="shared" si="4"/>
        <v>Participants</v>
      </c>
    </row>
    <row r="29" spans="1:51" x14ac:dyDescent="0.25">
      <c r="A29" s="52" t="s">
        <v>341</v>
      </c>
      <c r="F29" s="44" t="str">
        <f t="shared" si="5"/>
        <v>Gemeinsame Massnahmen(Französisch)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Z29" s="51" t="s">
        <v>235</v>
      </c>
      <c r="AA29" s="51" t="s">
        <v>149</v>
      </c>
      <c r="AB29" s="51" t="s">
        <v>234</v>
      </c>
      <c r="AD29" s="52" t="s">
        <v>235</v>
      </c>
      <c r="AE29" s="52" t="s">
        <v>417</v>
      </c>
      <c r="AF29" s="52" t="s">
        <v>234</v>
      </c>
      <c r="AH29" s="44" t="str">
        <f t="shared" si="0"/>
        <v>401.2003.</v>
      </c>
      <c r="AI29" s="44" t="str">
        <f t="shared" si="1"/>
        <v>Mesures suprasectorielles</v>
      </c>
      <c r="AJ29" s="44" t="str">
        <f t="shared" si="1"/>
        <v>Das Beste der Region</v>
      </c>
      <c r="AL29" s="51" t="s">
        <v>623</v>
      </c>
      <c r="AN29" s="52" t="s">
        <v>641</v>
      </c>
      <c r="AP29" s="44" t="str">
        <f t="shared" si="2"/>
        <v>Réportage print</v>
      </c>
      <c r="AR29" s="51" t="s">
        <v>500</v>
      </c>
      <c r="AS29" s="51" t="s">
        <v>588</v>
      </c>
      <c r="AU29" s="52" t="s">
        <v>537</v>
      </c>
      <c r="AV29" s="52" t="s">
        <v>572</v>
      </c>
      <c r="AX29" s="44" t="str">
        <f t="shared" si="3"/>
        <v>PdV - Articles de promotion</v>
      </c>
      <c r="AY29" s="44" t="str">
        <f t="shared" si="4"/>
        <v>Pièces distribuèes</v>
      </c>
    </row>
    <row r="30" spans="1:51" x14ac:dyDescent="0.25">
      <c r="A30" s="52" t="s">
        <v>713</v>
      </c>
      <c r="F30" s="44" t="str">
        <f t="shared" si="5"/>
        <v>Übergreifende Massnahmen(Französisch)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Z30" s="51" t="s">
        <v>237</v>
      </c>
      <c r="AA30" s="51" t="s">
        <v>149</v>
      </c>
      <c r="AB30" s="51" t="s">
        <v>236</v>
      </c>
      <c r="AD30" s="52" t="s">
        <v>237</v>
      </c>
      <c r="AE30" s="52" t="s">
        <v>417</v>
      </c>
      <c r="AF30" s="52" t="s">
        <v>419</v>
      </c>
      <c r="AH30" s="44" t="str">
        <f t="shared" si="0"/>
        <v>402.2003.</v>
      </c>
      <c r="AI30" s="44" t="str">
        <f t="shared" si="1"/>
        <v>Mesures suprasectorielles</v>
      </c>
      <c r="AJ30" s="44" t="str">
        <f t="shared" si="1"/>
        <v>Pays romand – pays gourmand</v>
      </c>
      <c r="AL30" s="51" t="s">
        <v>624</v>
      </c>
      <c r="AN30" s="52" t="s">
        <v>642</v>
      </c>
      <c r="AP30" s="44" t="str">
        <f t="shared" si="2"/>
        <v>Autre travail médiatique</v>
      </c>
      <c r="AR30" s="51" t="s">
        <v>493</v>
      </c>
      <c r="AS30" s="51" t="s">
        <v>588</v>
      </c>
      <c r="AU30" s="52" t="s">
        <v>539</v>
      </c>
      <c r="AV30" s="52" t="s">
        <v>572</v>
      </c>
      <c r="AX30" s="44" t="str">
        <f t="shared" si="3"/>
        <v>PdV - Broschures</v>
      </c>
      <c r="AY30" s="44" t="str">
        <f t="shared" si="4"/>
        <v>Pièces distribuèes</v>
      </c>
    </row>
    <row r="31" spans="1:51" x14ac:dyDescent="0.25">
      <c r="A31" s="52" t="s">
        <v>714</v>
      </c>
      <c r="F31" s="44" t="str">
        <f t="shared" si="5"/>
        <v>Exportinitiativen (Französisch)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Z31" s="51" t="s">
        <v>239</v>
      </c>
      <c r="AA31" s="51" t="s">
        <v>149</v>
      </c>
      <c r="AB31" s="51" t="s">
        <v>238</v>
      </c>
      <c r="AD31" s="52" t="s">
        <v>239</v>
      </c>
      <c r="AE31" s="52" t="s">
        <v>417</v>
      </c>
      <c r="AF31" s="52" t="s">
        <v>238</v>
      </c>
      <c r="AH31" s="44" t="str">
        <f t="shared" si="0"/>
        <v>403.2006.</v>
      </c>
      <c r="AI31" s="44" t="str">
        <f t="shared" si="1"/>
        <v>Mesures suprasectorielles</v>
      </c>
      <c r="AJ31" s="44" t="str">
        <f t="shared" si="1"/>
        <v>Alpinavera</v>
      </c>
      <c r="AL31" s="51" t="s">
        <v>625</v>
      </c>
      <c r="AN31" s="52" t="s">
        <v>643</v>
      </c>
      <c r="AP31" s="44" t="str">
        <f t="shared" si="2"/>
        <v>Coûts d'administration</v>
      </c>
      <c r="AR31" s="51" t="s">
        <v>499</v>
      </c>
      <c r="AS31" s="51" t="s">
        <v>589</v>
      </c>
      <c r="AU31" s="52" t="s">
        <v>538</v>
      </c>
      <c r="AV31" s="52" t="s">
        <v>573</v>
      </c>
      <c r="AX31" s="44" t="str">
        <f t="shared" si="3"/>
        <v>PdV - Autre promotion des ventes</v>
      </c>
      <c r="AY31" s="44" t="str">
        <f t="shared" si="4"/>
        <v>Contacts</v>
      </c>
    </row>
    <row r="32" spans="1:51" x14ac:dyDescent="0.25">
      <c r="A32" s="52" t="s">
        <v>715</v>
      </c>
      <c r="F32" s="44" t="str">
        <f t="shared" si="5"/>
        <v>Öffentlichkeitsarbeit (Französisch)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Z32" s="51" t="s">
        <v>243</v>
      </c>
      <c r="AA32" s="51" t="s">
        <v>153</v>
      </c>
      <c r="AB32" s="51" t="s">
        <v>242</v>
      </c>
      <c r="AD32" s="52" t="s">
        <v>243</v>
      </c>
      <c r="AE32" s="52" t="s">
        <v>421</v>
      </c>
      <c r="AF32" s="52" t="s">
        <v>422</v>
      </c>
      <c r="AH32" s="44" t="str">
        <f t="shared" si="0"/>
        <v>500.2010.</v>
      </c>
      <c r="AI32" s="44" t="str">
        <f t="shared" si="1"/>
        <v xml:space="preserve">Initiative d'exportation </v>
      </c>
      <c r="AJ32" s="44" t="str">
        <f t="shared" si="1"/>
        <v>Initiative d'exportation - Fromage</v>
      </c>
      <c r="AL32" s="51" t="s">
        <v>54</v>
      </c>
      <c r="AN32" s="52" t="s">
        <v>644</v>
      </c>
      <c r="AP32" s="44" t="str">
        <f t="shared" si="2"/>
        <v>Prospection du marché</v>
      </c>
      <c r="AR32" s="51" t="s">
        <v>483</v>
      </c>
      <c r="AS32" s="51" t="s">
        <v>586</v>
      </c>
      <c r="AU32" s="52" t="s">
        <v>550</v>
      </c>
      <c r="AV32" s="52" t="s">
        <v>569</v>
      </c>
      <c r="AX32" s="44" t="str">
        <f t="shared" si="3"/>
        <v>RP - Evénement pour la presse</v>
      </c>
      <c r="AY32" s="44" t="str">
        <f t="shared" si="4"/>
        <v>Participants</v>
      </c>
    </row>
    <row r="33" spans="1:51" x14ac:dyDescent="0.25"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Z33" s="51" t="s">
        <v>250</v>
      </c>
      <c r="AA33" s="51" t="s">
        <v>153</v>
      </c>
      <c r="AB33" s="51" t="s">
        <v>249</v>
      </c>
      <c r="AD33" s="52" t="s">
        <v>250</v>
      </c>
      <c r="AE33" s="52" t="s">
        <v>421</v>
      </c>
      <c r="AF33" s="52" t="s">
        <v>425</v>
      </c>
      <c r="AH33" s="44" t="str">
        <f t="shared" si="0"/>
        <v>501.2010.</v>
      </c>
      <c r="AI33" s="44" t="str">
        <f t="shared" si="1"/>
        <v xml:space="preserve">Initiative d'exportation </v>
      </c>
      <c r="AJ33" s="44" t="str">
        <f t="shared" si="1"/>
        <v>Initiative d'exportation - ASR</v>
      </c>
      <c r="AL33" s="51" t="s">
        <v>645</v>
      </c>
      <c r="AN33" s="52" t="s">
        <v>646</v>
      </c>
      <c r="AP33" s="44" t="str">
        <f t="shared" si="2"/>
        <v>Frais généraux</v>
      </c>
      <c r="AR33" s="51" t="s">
        <v>482</v>
      </c>
      <c r="AS33" s="51" t="s">
        <v>586</v>
      </c>
      <c r="AU33" s="52" t="s">
        <v>554</v>
      </c>
      <c r="AV33" s="52" t="s">
        <v>569</v>
      </c>
      <c r="AX33" s="44" t="str">
        <f t="shared" si="3"/>
        <v>RP - Voyage de presse</v>
      </c>
      <c r="AY33" s="44" t="str">
        <f t="shared" si="4"/>
        <v>Participants</v>
      </c>
    </row>
    <row r="34" spans="1:51" x14ac:dyDescent="0.25">
      <c r="A34" s="43" t="s">
        <v>382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1" t="s">
        <v>245</v>
      </c>
      <c r="AA34" s="51" t="s">
        <v>153</v>
      </c>
      <c r="AB34" s="51" t="s">
        <v>244</v>
      </c>
      <c r="AD34" s="52" t="s">
        <v>245</v>
      </c>
      <c r="AE34" s="52" t="s">
        <v>421</v>
      </c>
      <c r="AF34" s="52" t="s">
        <v>423</v>
      </c>
      <c r="AH34" s="44" t="str">
        <f t="shared" si="0"/>
        <v>502.2010.</v>
      </c>
      <c r="AI34" s="44" t="str">
        <f t="shared" si="1"/>
        <v xml:space="preserve">Initiative d'exportation </v>
      </c>
      <c r="AJ34" s="44" t="str">
        <f t="shared" si="1"/>
        <v>Initiative d'exportation - Viande</v>
      </c>
      <c r="AL34" s="51" t="s">
        <v>648</v>
      </c>
      <c r="AN34" s="52" t="s">
        <v>647</v>
      </c>
      <c r="AP34" s="44" t="str">
        <f t="shared" si="2"/>
        <v>TVA</v>
      </c>
      <c r="AR34" s="51" t="s">
        <v>481</v>
      </c>
      <c r="AS34" s="51" t="s">
        <v>574</v>
      </c>
      <c r="AU34" s="52" t="s">
        <v>549</v>
      </c>
      <c r="AV34" s="52" t="s">
        <v>574</v>
      </c>
      <c r="AX34" s="44" t="str">
        <f t="shared" si="3"/>
        <v>RP - Communiqué de presse</v>
      </c>
      <c r="AY34" s="44" t="str">
        <f t="shared" si="4"/>
        <v>Clippings</v>
      </c>
    </row>
    <row r="35" spans="1:51" x14ac:dyDescent="0.25">
      <c r="A35" s="44" t="str">
        <f>IF($A$4=1,A21,A28)</f>
        <v>national</v>
      </c>
      <c r="F35" s="45" t="s">
        <v>383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Z35" s="51" t="s">
        <v>247</v>
      </c>
      <c r="AA35" s="51" t="s">
        <v>153</v>
      </c>
      <c r="AB35" s="51" t="s">
        <v>246</v>
      </c>
      <c r="AD35" s="52" t="s">
        <v>247</v>
      </c>
      <c r="AE35" s="52" t="s">
        <v>421</v>
      </c>
      <c r="AF35" s="52" t="s">
        <v>424</v>
      </c>
      <c r="AH35" s="44" t="str">
        <f t="shared" si="0"/>
        <v>503.2010.</v>
      </c>
      <c r="AI35" s="44" t="str">
        <f t="shared" si="1"/>
        <v xml:space="preserve">Initiative d'exportation </v>
      </c>
      <c r="AJ35" s="44" t="str">
        <f t="shared" si="1"/>
        <v>Initiative d'exportation - Bio Suisse</v>
      </c>
      <c r="AL35" s="51" t="s">
        <v>626</v>
      </c>
      <c r="AN35" s="52" t="s">
        <v>653</v>
      </c>
      <c r="AP35" s="44" t="str">
        <f t="shared" si="2"/>
        <v>Non assignable</v>
      </c>
      <c r="AR35" s="51" t="s">
        <v>485</v>
      </c>
      <c r="AS35" s="51" t="s">
        <v>583</v>
      </c>
      <c r="AU35" s="52" t="s">
        <v>552</v>
      </c>
      <c r="AV35" s="52" t="s">
        <v>566</v>
      </c>
      <c r="AX35" s="44" t="str">
        <f t="shared" si="3"/>
        <v>RP - Réportage télévise</v>
      </c>
      <c r="AY35" s="44" t="str">
        <f t="shared" si="4"/>
        <v>Pénétration brute</v>
      </c>
    </row>
    <row r="36" spans="1:51" x14ac:dyDescent="0.25">
      <c r="A36" s="44" t="str">
        <f>IF($A$4=1,A22,A29)</f>
        <v>international</v>
      </c>
      <c r="F36" s="51" t="s">
        <v>349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Z36" s="51" t="s">
        <v>437</v>
      </c>
      <c r="AA36" s="51" t="s">
        <v>153</v>
      </c>
      <c r="AB36" s="51" t="s">
        <v>438</v>
      </c>
      <c r="AD36" s="52" t="s">
        <v>437</v>
      </c>
      <c r="AE36" s="52" t="s">
        <v>421</v>
      </c>
      <c r="AF36" s="52" t="s">
        <v>439</v>
      </c>
      <c r="AH36" s="44" t="str">
        <f t="shared" si="0"/>
        <v>504.2014.</v>
      </c>
      <c r="AI36" s="44" t="str">
        <f t="shared" si="1"/>
        <v xml:space="preserve">Initiative d'exportation </v>
      </c>
      <c r="AJ36" s="44" t="str">
        <f t="shared" si="1"/>
        <v>Initiative d'exportation - Jardin Suisse</v>
      </c>
      <c r="AN36" s="52"/>
      <c r="AP36" s="44"/>
      <c r="AR36" s="51" t="s">
        <v>484</v>
      </c>
      <c r="AS36" s="51" t="s">
        <v>584</v>
      </c>
      <c r="AU36" s="52" t="s">
        <v>551</v>
      </c>
      <c r="AV36" s="52" t="s">
        <v>567</v>
      </c>
      <c r="AX36" s="44" t="str">
        <f t="shared" si="3"/>
        <v>RP - Réportage print</v>
      </c>
      <c r="AY36" s="44" t="str">
        <f t="shared" si="4"/>
        <v>Exemplaires</v>
      </c>
    </row>
    <row r="37" spans="1:51" x14ac:dyDescent="0.25">
      <c r="A37" s="44" t="str">
        <f>IF($A$4=1,A23,A30)</f>
        <v>projets selon art. 8 (OPVA)</v>
      </c>
      <c r="F37" s="51" t="s">
        <v>54</v>
      </c>
      <c r="Z37" s="51" t="s">
        <v>716</v>
      </c>
      <c r="AA37" s="51" t="s">
        <v>717</v>
      </c>
      <c r="AB37" s="51" t="s">
        <v>717</v>
      </c>
      <c r="AD37" s="52" t="s">
        <v>718</v>
      </c>
      <c r="AE37" s="52" t="s">
        <v>719</v>
      </c>
      <c r="AF37" s="52" t="s">
        <v>719</v>
      </c>
      <c r="AH37" s="44" t="str">
        <f t="shared" si="0"/>
        <v>Neu</v>
      </c>
      <c r="AI37" s="44" t="str">
        <f t="shared" si="1"/>
        <v>Nouvelle demande</v>
      </c>
      <c r="AJ37" s="44" t="str">
        <f t="shared" si="1"/>
        <v>Nouvelle demande</v>
      </c>
      <c r="AL37" s="51"/>
      <c r="AN37" s="52"/>
      <c r="AP37" s="44"/>
      <c r="AR37" s="51" t="s">
        <v>480</v>
      </c>
      <c r="AS37" s="51" t="s">
        <v>574</v>
      </c>
      <c r="AU37" s="52" t="s">
        <v>553</v>
      </c>
      <c r="AV37" s="52" t="s">
        <v>574</v>
      </c>
      <c r="AX37" s="44" t="str">
        <f t="shared" si="3"/>
        <v>RP - Travail médiatique</v>
      </c>
      <c r="AY37" s="44" t="str">
        <f t="shared" si="4"/>
        <v>Clippings</v>
      </c>
    </row>
    <row r="38" spans="1:51" x14ac:dyDescent="0.25">
      <c r="A38" s="44" t="str">
        <f>IF($A$4=1,A24,A31)</f>
        <v>projet complémentaire national</v>
      </c>
      <c r="F38" s="51" t="s">
        <v>352</v>
      </c>
      <c r="Z38" s="51"/>
      <c r="AA38" s="51"/>
      <c r="AB38" s="51"/>
      <c r="AD38" s="52"/>
      <c r="AE38" s="52"/>
      <c r="AF38" s="52"/>
      <c r="AH38" s="44"/>
      <c r="AI38" s="44"/>
      <c r="AJ38" s="44"/>
      <c r="AL38" s="51"/>
      <c r="AN38" s="52"/>
      <c r="AP38" s="44"/>
      <c r="AR38" s="51" t="s">
        <v>486</v>
      </c>
      <c r="AS38" s="51" t="s">
        <v>589</v>
      </c>
      <c r="AU38" s="52" t="s">
        <v>548</v>
      </c>
      <c r="AV38" s="52" t="s">
        <v>573</v>
      </c>
      <c r="AX38" s="44" t="str">
        <f t="shared" si="3"/>
        <v>RP - Autre RP/relations publiques</v>
      </c>
      <c r="AY38" s="44" t="str">
        <f t="shared" si="4"/>
        <v>Contacts</v>
      </c>
    </row>
    <row r="39" spans="1:51" x14ac:dyDescent="0.25">
      <c r="A39" s="44" t="str">
        <f>IF($A$4=1,A25,A32)</f>
        <v>projet complémentaire international</v>
      </c>
      <c r="F39" s="51" t="s">
        <v>354</v>
      </c>
      <c r="Z39" s="51"/>
      <c r="AA39" s="51"/>
      <c r="AB39" s="51"/>
      <c r="AD39" s="52"/>
      <c r="AE39" s="52"/>
      <c r="AF39" s="52"/>
      <c r="AH39" s="44"/>
      <c r="AI39" s="44"/>
      <c r="AJ39" s="44"/>
      <c r="AL39" s="51"/>
      <c r="AN39" s="52"/>
      <c r="AP39" s="44"/>
      <c r="AR39" s="51" t="s">
        <v>473</v>
      </c>
      <c r="AS39" s="51" t="s">
        <v>575</v>
      </c>
      <c r="AU39" s="52" t="s">
        <v>519</v>
      </c>
      <c r="AV39" s="52" t="s">
        <v>575</v>
      </c>
      <c r="AX39" s="44" t="str">
        <f t="shared" si="3"/>
        <v>E-Com. - Site internet</v>
      </c>
      <c r="AY39" s="44" t="str">
        <f t="shared" si="4"/>
        <v>Visits</v>
      </c>
    </row>
    <row r="40" spans="1:51" x14ac:dyDescent="0.25">
      <c r="F40" s="51" t="s">
        <v>356</v>
      </c>
      <c r="Z40" s="51"/>
      <c r="AA40" s="51"/>
      <c r="AB40" s="51"/>
      <c r="AD40" s="52"/>
      <c r="AE40" s="52"/>
      <c r="AF40" s="52"/>
      <c r="AH40" s="44"/>
      <c r="AI40" s="44"/>
      <c r="AJ40" s="44"/>
      <c r="AL40" s="51"/>
      <c r="AN40" s="52"/>
      <c r="AP40" s="44"/>
      <c r="AR40" s="51" t="s">
        <v>465</v>
      </c>
      <c r="AS40" s="51" t="s">
        <v>576</v>
      </c>
      <c r="AU40" s="52" t="s">
        <v>513</v>
      </c>
      <c r="AV40" s="52" t="s">
        <v>576</v>
      </c>
      <c r="AX40" s="44" t="str">
        <f t="shared" si="3"/>
        <v>E-Com. - Apps</v>
      </c>
      <c r="AY40" s="44" t="str">
        <f t="shared" si="4"/>
        <v>Downloads</v>
      </c>
    </row>
    <row r="41" spans="1:51" x14ac:dyDescent="0.25">
      <c r="A41" s="45" t="s">
        <v>384</v>
      </c>
      <c r="F41" s="51" t="s">
        <v>358</v>
      </c>
      <c r="Z41" s="51"/>
      <c r="AA41" s="51"/>
      <c r="AB41" s="51"/>
      <c r="AD41" s="52"/>
      <c r="AE41" s="52"/>
      <c r="AF41" s="52"/>
      <c r="AH41" s="44"/>
      <c r="AI41" s="44"/>
      <c r="AJ41" s="44"/>
      <c r="AL41" s="51"/>
      <c r="AN41" s="52"/>
      <c r="AP41" s="44"/>
      <c r="AR41" s="51" t="s">
        <v>468</v>
      </c>
      <c r="AS41" s="51" t="s">
        <v>577</v>
      </c>
      <c r="AU41" s="52" t="s">
        <v>516</v>
      </c>
      <c r="AV41" s="52" t="s">
        <v>577</v>
      </c>
      <c r="AX41" s="44" t="str">
        <f t="shared" si="3"/>
        <v>E-Com. - Facebook</v>
      </c>
      <c r="AY41" s="44" t="str">
        <f t="shared" si="4"/>
        <v>Fans</v>
      </c>
    </row>
    <row r="42" spans="1:51" x14ac:dyDescent="0.25">
      <c r="A42" s="51" t="s">
        <v>330</v>
      </c>
      <c r="F42" s="51"/>
      <c r="Z42" s="51"/>
      <c r="AA42" s="51"/>
      <c r="AB42" s="51"/>
      <c r="AD42" s="52"/>
      <c r="AE42" s="52"/>
      <c r="AF42" s="52"/>
      <c r="AH42" s="44"/>
      <c r="AI42" s="44"/>
      <c r="AJ42" s="44"/>
      <c r="AL42" s="51"/>
      <c r="AN42" s="52"/>
      <c r="AP42" s="44"/>
      <c r="AR42" s="51" t="s">
        <v>471</v>
      </c>
      <c r="AS42" s="51" t="s">
        <v>578</v>
      </c>
      <c r="AU42" s="52" t="s">
        <v>520</v>
      </c>
      <c r="AV42" s="52" t="s">
        <v>578</v>
      </c>
      <c r="AX42" s="44" t="str">
        <f t="shared" si="3"/>
        <v>E-Com. - Twitter</v>
      </c>
      <c r="AY42" s="44" t="str">
        <f t="shared" si="4"/>
        <v>Follower</v>
      </c>
    </row>
    <row r="43" spans="1:51" x14ac:dyDescent="0.25">
      <c r="A43" s="51" t="s">
        <v>332</v>
      </c>
      <c r="F43" s="51"/>
      <c r="Z43" s="51"/>
      <c r="AA43" s="51"/>
      <c r="AB43" s="51"/>
      <c r="AD43" s="52"/>
      <c r="AE43" s="52"/>
      <c r="AF43" s="52"/>
      <c r="AH43" s="44"/>
      <c r="AI43" s="44"/>
      <c r="AJ43" s="44"/>
      <c r="AL43" s="51"/>
      <c r="AN43" s="52"/>
      <c r="AP43" s="44"/>
      <c r="AR43" s="51" t="s">
        <v>470</v>
      </c>
      <c r="AS43" s="51" t="s">
        <v>579</v>
      </c>
      <c r="AU43" s="52" t="s">
        <v>518</v>
      </c>
      <c r="AV43" s="52" t="s">
        <v>579</v>
      </c>
      <c r="AX43" s="44" t="str">
        <f t="shared" si="3"/>
        <v>E-Com. - QR-Code</v>
      </c>
      <c r="AY43" s="44" t="str">
        <f t="shared" si="4"/>
        <v>Scans</v>
      </c>
    </row>
    <row r="44" spans="1:51" x14ac:dyDescent="0.25">
      <c r="F44" s="51"/>
      <c r="N44">
        <f>COUNTBLANK(N46:N61)</f>
        <v>15</v>
      </c>
      <c r="O44">
        <f>COUNTBLANK(O46:O61)</f>
        <v>14</v>
      </c>
      <c r="P44">
        <f t="shared" ref="P44:X44" si="6">COUNTBLANK(P46:P61)</f>
        <v>13</v>
      </c>
      <c r="Q44">
        <f t="shared" si="6"/>
        <v>15</v>
      </c>
      <c r="R44">
        <f t="shared" si="6"/>
        <v>15</v>
      </c>
      <c r="S44">
        <f t="shared" si="6"/>
        <v>9</v>
      </c>
      <c r="T44">
        <f t="shared" si="6"/>
        <v>14</v>
      </c>
      <c r="U44">
        <f t="shared" si="6"/>
        <v>10</v>
      </c>
      <c r="V44">
        <f t="shared" si="6"/>
        <v>12</v>
      </c>
      <c r="W44">
        <f t="shared" si="6"/>
        <v>8</v>
      </c>
      <c r="X44">
        <f t="shared" si="6"/>
        <v>15</v>
      </c>
      <c r="Z44" s="51"/>
      <c r="AA44" s="51"/>
      <c r="AB44" s="51"/>
      <c r="AD44" s="52"/>
      <c r="AE44" s="52"/>
      <c r="AF44" s="52"/>
      <c r="AH44" s="44"/>
      <c r="AI44" s="44"/>
      <c r="AJ44" s="44"/>
      <c r="AL44" s="51"/>
      <c r="AN44" s="52"/>
      <c r="AP44" s="44"/>
      <c r="AR44" s="51" t="s">
        <v>472</v>
      </c>
      <c r="AS44" s="51" t="s">
        <v>580</v>
      </c>
      <c r="AU44" s="52" t="s">
        <v>521</v>
      </c>
      <c r="AV44" s="52" t="s">
        <v>580</v>
      </c>
      <c r="AX44" s="44" t="str">
        <f t="shared" si="3"/>
        <v>E-Com. - Webclips</v>
      </c>
      <c r="AY44" s="44" t="str">
        <f t="shared" si="4"/>
        <v>Views</v>
      </c>
    </row>
    <row r="45" spans="1:51" x14ac:dyDescent="0.25">
      <c r="A45" s="50" t="s">
        <v>384</v>
      </c>
      <c r="F45" s="51"/>
      <c r="N45" s="43" t="str">
        <f t="shared" ref="N45:X45" si="7">IF(IF($A$4=1,N1,N20)=0,"",IF($A$4=1,N1,N20))</f>
        <v>Direct</v>
      </c>
      <c r="O45" s="43" t="str">
        <f t="shared" si="7"/>
        <v>Divers</v>
      </c>
      <c r="P45" s="43" t="str">
        <f t="shared" si="7"/>
        <v>E-communication</v>
      </c>
      <c r="Q45" s="43" t="str">
        <f t="shared" si="7"/>
        <v>Evénement</v>
      </c>
      <c r="R45" s="43" t="str">
        <f t="shared" si="7"/>
        <v>Prospection de marchés</v>
      </c>
      <c r="S45" s="43" t="str">
        <f t="shared" si="7"/>
        <v>Publicité Média/Publicité de Base</v>
      </c>
      <c r="T45" s="43" t="str">
        <f t="shared" si="7"/>
        <v>Exposition/Foire</v>
      </c>
      <c r="U45" s="43" t="str">
        <f t="shared" si="7"/>
        <v>RP/Relations Publiques</v>
      </c>
      <c r="V45" s="43" t="str">
        <f t="shared" si="7"/>
        <v xml:space="preserve">Sponsoring </v>
      </c>
      <c r="W45" s="43" t="str">
        <f t="shared" si="7"/>
        <v>Promotion des ventes</v>
      </c>
      <c r="X45" s="43" t="str">
        <f t="shared" si="7"/>
        <v>Conception d'emballage</v>
      </c>
      <c r="Z45" s="51"/>
      <c r="AA45" s="51"/>
      <c r="AB45" s="51"/>
      <c r="AD45" s="52"/>
      <c r="AE45" s="52"/>
      <c r="AF45" s="52"/>
      <c r="AH45" s="44"/>
      <c r="AI45" s="44"/>
      <c r="AJ45" s="44"/>
      <c r="AL45" s="51"/>
      <c r="AN45" s="52"/>
      <c r="AP45" s="44"/>
      <c r="AR45" s="51" t="s">
        <v>469</v>
      </c>
      <c r="AS45" s="51" t="s">
        <v>576</v>
      </c>
      <c r="AU45" s="52" t="s">
        <v>517</v>
      </c>
      <c r="AV45" s="52" t="s">
        <v>576</v>
      </c>
      <c r="AX45" s="44" t="str">
        <f t="shared" si="3"/>
        <v>E-Com. - Games</v>
      </c>
      <c r="AY45" s="44" t="str">
        <f t="shared" si="4"/>
        <v>Downloads</v>
      </c>
    </row>
    <row r="46" spans="1:51" x14ac:dyDescent="0.25">
      <c r="A46" s="52" t="s">
        <v>331</v>
      </c>
      <c r="F46" s="50" t="s">
        <v>383</v>
      </c>
      <c r="N46" s="44" t="str">
        <f t="shared" ref="N46:X46" si="8">IF(IF($A$4=1,N2,N21)=0,"",IF($A$4=1,N2,N21))</f>
        <v>Direct Marketing</v>
      </c>
      <c r="O46" s="44" t="str">
        <f t="shared" si="8"/>
        <v>Mesures non directement attribuables</v>
      </c>
      <c r="P46" s="44" t="str">
        <f t="shared" si="8"/>
        <v>Games/Apps/Information</v>
      </c>
      <c r="Q46" s="44" t="str">
        <f t="shared" si="8"/>
        <v>Evénement</v>
      </c>
      <c r="R46" s="44" t="str">
        <f t="shared" si="8"/>
        <v>Projets de recherche</v>
      </c>
      <c r="S46" s="44" t="str">
        <f t="shared" si="8"/>
        <v>Publicité extérieure</v>
      </c>
      <c r="T46" s="44" t="str">
        <f t="shared" si="8"/>
        <v>Salon professionel</v>
      </c>
      <c r="U46" s="44" t="str">
        <f t="shared" si="8"/>
        <v>Communiqué de pressse</v>
      </c>
      <c r="V46" s="44" t="str">
        <f t="shared" si="8"/>
        <v>Sponsoring de personne</v>
      </c>
      <c r="W46" s="44" t="str">
        <f t="shared" si="8"/>
        <v>Dégustations</v>
      </c>
      <c r="X46" s="44" t="str">
        <f t="shared" si="8"/>
        <v>Layout/Design</v>
      </c>
      <c r="Z46" s="51"/>
      <c r="AA46" s="51"/>
      <c r="AB46" s="51"/>
      <c r="AD46" s="52"/>
      <c r="AE46" s="52"/>
      <c r="AF46" s="52"/>
      <c r="AH46" s="44"/>
      <c r="AI46" s="44"/>
      <c r="AJ46" s="44"/>
      <c r="AL46" s="51"/>
      <c r="AN46" s="52"/>
      <c r="AP46" s="44"/>
      <c r="AR46" s="51" t="s">
        <v>467</v>
      </c>
      <c r="AS46" s="51" t="s">
        <v>576</v>
      </c>
      <c r="AU46" s="52" t="s">
        <v>515</v>
      </c>
      <c r="AV46" s="52" t="s">
        <v>576</v>
      </c>
      <c r="AX46" s="44" t="str">
        <f t="shared" si="3"/>
        <v>E-Com. - E-Documents</v>
      </c>
      <c r="AY46" s="44" t="str">
        <f t="shared" si="4"/>
        <v>Downloads</v>
      </c>
    </row>
    <row r="47" spans="1:51" x14ac:dyDescent="0.25">
      <c r="A47" s="52" t="s">
        <v>333</v>
      </c>
      <c r="F47" s="52" t="s">
        <v>350</v>
      </c>
      <c r="N47" s="44" t="str">
        <f t="shared" ref="N47:X47" si="9">IF(IF($A$4=1,N3,N22)=0,"",IF($A$4=1,N3,N22))</f>
        <v/>
      </c>
      <c r="O47" s="44" t="str">
        <f t="shared" si="9"/>
        <v>Suppression des entraves techniques au commerce</v>
      </c>
      <c r="P47" s="44" t="str">
        <f t="shared" si="9"/>
        <v>Mesures Médias sociaux</v>
      </c>
      <c r="Q47" s="44" t="str">
        <f t="shared" si="9"/>
        <v/>
      </c>
      <c r="R47" s="44" t="str">
        <f t="shared" si="9"/>
        <v/>
      </c>
      <c r="S47" s="44" t="str">
        <f t="shared" si="9"/>
        <v>Télévision</v>
      </c>
      <c r="T47" s="44" t="str">
        <f t="shared" si="9"/>
        <v>Foire grand public</v>
      </c>
      <c r="U47" s="44" t="str">
        <f t="shared" si="9"/>
        <v>Voyage de presse</v>
      </c>
      <c r="V47" s="44" t="str">
        <f t="shared" si="9"/>
        <v>Sponsoring d'organisations</v>
      </c>
      <c r="W47" s="44" t="str">
        <f t="shared" si="9"/>
        <v xml:space="preserve">Matériel de documentation </v>
      </c>
      <c r="X47" s="44" t="str">
        <f t="shared" si="9"/>
        <v/>
      </c>
      <c r="Z47" s="51"/>
      <c r="AA47" s="51"/>
      <c r="AB47" s="51"/>
      <c r="AD47" s="52"/>
      <c r="AE47" s="52"/>
      <c r="AF47" s="52"/>
      <c r="AH47" s="44"/>
      <c r="AI47" s="44"/>
      <c r="AJ47" s="44"/>
      <c r="AL47" s="51"/>
      <c r="AN47" s="52"/>
      <c r="AP47" s="44"/>
      <c r="AR47" s="51" t="s">
        <v>466</v>
      </c>
      <c r="AS47" s="51" t="s">
        <v>589</v>
      </c>
      <c r="AU47" s="52" t="s">
        <v>514</v>
      </c>
      <c r="AV47" s="52" t="s">
        <v>573</v>
      </c>
      <c r="AX47" s="44" t="str">
        <f t="shared" si="3"/>
        <v>E-Com. - Diverse</v>
      </c>
      <c r="AY47" s="44" t="str">
        <f t="shared" si="4"/>
        <v>Contacts</v>
      </c>
    </row>
    <row r="48" spans="1:51" x14ac:dyDescent="0.25">
      <c r="F48" s="52" t="s">
        <v>351</v>
      </c>
      <c r="N48" s="44" t="str">
        <f t="shared" ref="N48:X48" si="10">IF(IF($A$4=1,N4,N23)=0,"",IF($A$4=1,N4,N23))</f>
        <v/>
      </c>
      <c r="O48" s="44" t="str">
        <f t="shared" si="10"/>
        <v/>
      </c>
      <c r="P48" s="44" t="str">
        <f t="shared" si="10"/>
        <v>Sites Internet</v>
      </c>
      <c r="Q48" s="44" t="str">
        <f t="shared" si="10"/>
        <v/>
      </c>
      <c r="R48" s="44" t="str">
        <f t="shared" si="10"/>
        <v/>
      </c>
      <c r="S48" s="44" t="str">
        <f t="shared" si="10"/>
        <v>Internet</v>
      </c>
      <c r="T48" s="44" t="str">
        <f t="shared" si="10"/>
        <v/>
      </c>
      <c r="U48" s="44" t="str">
        <f t="shared" si="10"/>
        <v>Evénement pour la presse</v>
      </c>
      <c r="V48" s="44" t="str">
        <f t="shared" si="10"/>
        <v>Sponsoring d'évenements</v>
      </c>
      <c r="W48" s="44" t="str">
        <f t="shared" si="10"/>
        <v>Flyer/Brochures</v>
      </c>
      <c r="X48" s="44" t="str">
        <f t="shared" si="10"/>
        <v/>
      </c>
      <c r="Z48" s="51"/>
      <c r="AA48" s="51"/>
      <c r="AB48" s="51"/>
      <c r="AD48" s="52"/>
      <c r="AE48" s="52"/>
      <c r="AF48" s="52"/>
      <c r="AH48" s="44"/>
      <c r="AI48" s="44"/>
      <c r="AJ48" s="44"/>
      <c r="AL48" s="51"/>
      <c r="AN48" s="52"/>
      <c r="AP48" s="44"/>
      <c r="AR48" s="51" t="s">
        <v>462</v>
      </c>
      <c r="AS48" s="51" t="s">
        <v>590</v>
      </c>
      <c r="AU48" s="52" t="s">
        <v>462</v>
      </c>
      <c r="AV48" s="52" t="s">
        <v>581</v>
      </c>
      <c r="AX48" s="44" t="str">
        <f t="shared" si="3"/>
        <v>Direct Mailing - Print</v>
      </c>
      <c r="AY48" s="44" t="str">
        <f t="shared" si="4"/>
        <v>Mailings soumis</v>
      </c>
    </row>
    <row r="49" spans="1:51" x14ac:dyDescent="0.25">
      <c r="A49" s="43" t="s">
        <v>384</v>
      </c>
      <c r="F49" s="52" t="s">
        <v>353</v>
      </c>
      <c r="N49" s="44" t="str">
        <f t="shared" ref="N49:X49" si="11">IF(IF($A$4=1,N5,N24)=0,"",IF($A$4=1,N5,N24))</f>
        <v/>
      </c>
      <c r="O49" s="44" t="str">
        <f t="shared" si="11"/>
        <v/>
      </c>
      <c r="P49" s="44" t="str">
        <f t="shared" si="11"/>
        <v/>
      </c>
      <c r="Q49" s="44" t="str">
        <f t="shared" si="11"/>
        <v/>
      </c>
      <c r="R49" s="44" t="str">
        <f t="shared" si="11"/>
        <v/>
      </c>
      <c r="S49" s="44" t="str">
        <f t="shared" si="11"/>
        <v>Cinéma</v>
      </c>
      <c r="T49" s="44" t="str">
        <f t="shared" si="11"/>
        <v/>
      </c>
      <c r="U49" s="44" t="str">
        <f t="shared" si="11"/>
        <v>Evénement RP</v>
      </c>
      <c r="V49" s="44" t="str">
        <f t="shared" si="11"/>
        <v xml:space="preserve">Autre sponsoring </v>
      </c>
      <c r="W49" s="44" t="str">
        <f t="shared" si="11"/>
        <v>Annonces</v>
      </c>
      <c r="X49" s="44" t="str">
        <f t="shared" si="11"/>
        <v/>
      </c>
      <c r="Z49" s="51"/>
      <c r="AA49" s="51"/>
      <c r="AB49" s="51"/>
      <c r="AD49" s="52"/>
      <c r="AE49" s="52"/>
      <c r="AF49" s="52"/>
      <c r="AH49" s="44"/>
      <c r="AI49" s="44"/>
      <c r="AJ49" s="44"/>
      <c r="AL49" s="51"/>
      <c r="AN49" s="52"/>
      <c r="AP49" s="44"/>
      <c r="AR49" s="51" t="s">
        <v>460</v>
      </c>
      <c r="AS49" s="51" t="s">
        <v>590</v>
      </c>
      <c r="AU49" s="52" t="s">
        <v>460</v>
      </c>
      <c r="AV49" s="52" t="s">
        <v>581</v>
      </c>
      <c r="AX49" s="44" t="str">
        <f t="shared" si="3"/>
        <v>Direct Mailing - Online</v>
      </c>
      <c r="AY49" s="44" t="str">
        <f t="shared" si="4"/>
        <v>Mailings soumis</v>
      </c>
    </row>
    <row r="50" spans="1:51" x14ac:dyDescent="0.25">
      <c r="A50" s="44" t="str">
        <f>IF($A$4=1,A42,A46)</f>
        <v>En annexe</v>
      </c>
      <c r="F50" s="52" t="s">
        <v>355</v>
      </c>
      <c r="N50" s="44" t="str">
        <f t="shared" ref="N50:X50" si="12">IF(IF($A$4=1,N6,N25)=0,"",IF($A$4=1,N6,N25))</f>
        <v/>
      </c>
      <c r="O50" s="44" t="str">
        <f t="shared" si="12"/>
        <v/>
      </c>
      <c r="P50" s="44" t="str">
        <f t="shared" si="12"/>
        <v/>
      </c>
      <c r="Q50" s="44" t="str">
        <f t="shared" si="12"/>
        <v/>
      </c>
      <c r="R50" s="44" t="str">
        <f t="shared" si="12"/>
        <v/>
      </c>
      <c r="S50" s="44" t="str">
        <f t="shared" si="12"/>
        <v>Affiches</v>
      </c>
      <c r="T50" s="44" t="str">
        <f t="shared" si="12"/>
        <v/>
      </c>
      <c r="U50" s="44" t="str">
        <f t="shared" si="12"/>
        <v>Reportage télévisé</v>
      </c>
      <c r="V50" s="44" t="str">
        <f t="shared" si="12"/>
        <v/>
      </c>
      <c r="W50" s="44" t="str">
        <f t="shared" si="12"/>
        <v>Article de promotion</v>
      </c>
      <c r="X50" s="44" t="str">
        <f t="shared" si="12"/>
        <v/>
      </c>
      <c r="Z50" s="51"/>
      <c r="AA50" s="51"/>
      <c r="AB50" s="51"/>
      <c r="AD50" s="52"/>
      <c r="AE50" s="52"/>
      <c r="AF50" s="52"/>
      <c r="AH50" s="44"/>
      <c r="AI50" s="44"/>
      <c r="AJ50" s="44"/>
      <c r="AL50" s="51"/>
      <c r="AN50" s="52"/>
      <c r="AP50" s="44"/>
      <c r="AR50" s="51" t="s">
        <v>461</v>
      </c>
      <c r="AS50" s="51" t="s">
        <v>590</v>
      </c>
      <c r="AU50" s="52" t="s">
        <v>510</v>
      </c>
      <c r="AV50" s="52" t="s">
        <v>581</v>
      </c>
      <c r="AX50" s="44" t="str">
        <f t="shared" si="3"/>
        <v>Direct Mailing - Partenaire</v>
      </c>
      <c r="AY50" s="44" t="str">
        <f t="shared" si="4"/>
        <v>Mailings soumis</v>
      </c>
    </row>
    <row r="51" spans="1:51" x14ac:dyDescent="0.25">
      <c r="A51" s="44" t="str">
        <f>IF($A$4=1,A43,A47)</f>
        <v>Résumé ci-après</v>
      </c>
      <c r="F51" s="52" t="s">
        <v>357</v>
      </c>
      <c r="N51" s="44" t="str">
        <f t="shared" ref="N51:X51" si="13">IF(IF($A$4=1,N7,N26)=0,"",IF($A$4=1,N7,N26))</f>
        <v/>
      </c>
      <c r="O51" s="44" t="str">
        <f t="shared" si="13"/>
        <v/>
      </c>
      <c r="P51" s="44" t="str">
        <f t="shared" si="13"/>
        <v/>
      </c>
      <c r="Q51" s="44" t="str">
        <f t="shared" si="13"/>
        <v/>
      </c>
      <c r="R51" s="44" t="str">
        <f t="shared" si="13"/>
        <v/>
      </c>
      <c r="S51" s="44" t="str">
        <f t="shared" si="13"/>
        <v>Presse écrite</v>
      </c>
      <c r="T51" s="44" t="str">
        <f t="shared" si="13"/>
        <v/>
      </c>
      <c r="U51" s="44" t="str">
        <f t="shared" si="13"/>
        <v>Autres RP/relations publiques</v>
      </c>
      <c r="V51" s="44" t="str">
        <f t="shared" si="13"/>
        <v/>
      </c>
      <c r="W51" s="44" t="str">
        <f t="shared" si="13"/>
        <v>Formations</v>
      </c>
      <c r="X51" s="44" t="str">
        <f t="shared" si="13"/>
        <v/>
      </c>
      <c r="Z51" s="51"/>
      <c r="AA51" s="51"/>
      <c r="AB51" s="51"/>
      <c r="AD51" s="52"/>
      <c r="AE51" s="52"/>
      <c r="AF51" s="52"/>
      <c r="AH51" s="44"/>
      <c r="AI51" s="44"/>
      <c r="AJ51" s="44"/>
      <c r="AL51" s="51"/>
      <c r="AN51" s="52"/>
      <c r="AP51" s="44"/>
      <c r="AR51" s="51" t="s">
        <v>448</v>
      </c>
      <c r="AS51" s="81" t="s">
        <v>591</v>
      </c>
      <c r="AU51" s="52" t="s">
        <v>508</v>
      </c>
      <c r="AV51" s="52" t="s">
        <v>591</v>
      </c>
      <c r="AX51" s="44" t="str">
        <f t="shared" si="3"/>
        <v>Admin - Frais généraux</v>
      </c>
      <c r="AY51" s="44" t="str">
        <f t="shared" si="4"/>
        <v>---</v>
      </c>
    </row>
    <row r="52" spans="1:51" x14ac:dyDescent="0.25">
      <c r="F52" s="52" t="s">
        <v>359</v>
      </c>
      <c r="N52" s="44" t="str">
        <f t="shared" ref="N52:X52" si="14">IF(IF($A$4=1,N8,N27)=0,"",IF($A$4=1,N8,N27))</f>
        <v/>
      </c>
      <c r="O52" s="44" t="str">
        <f t="shared" si="14"/>
        <v/>
      </c>
      <c r="P52" s="44" t="str">
        <f t="shared" si="14"/>
        <v/>
      </c>
      <c r="Q52" s="44" t="str">
        <f t="shared" si="14"/>
        <v/>
      </c>
      <c r="R52" s="44" t="str">
        <f t="shared" si="14"/>
        <v/>
      </c>
      <c r="S52" s="44" t="str">
        <f t="shared" si="14"/>
        <v>Radio</v>
      </c>
      <c r="T52" s="44" t="str">
        <f t="shared" si="14"/>
        <v/>
      </c>
      <c r="U52" s="44" t="str">
        <f t="shared" si="14"/>
        <v/>
      </c>
      <c r="V52" s="44" t="str">
        <f t="shared" si="14"/>
        <v/>
      </c>
      <c r="W52" s="44" t="str">
        <f t="shared" si="14"/>
        <v>Autre promotion des ventes</v>
      </c>
      <c r="X52" s="44" t="str">
        <f t="shared" si="14"/>
        <v/>
      </c>
      <c r="Z52" s="51"/>
      <c r="AA52" s="51"/>
      <c r="AB52" s="51"/>
      <c r="AD52" s="52"/>
      <c r="AE52" s="52"/>
      <c r="AF52" s="52"/>
      <c r="AH52" s="44"/>
      <c r="AI52" s="44"/>
      <c r="AJ52" s="44"/>
      <c r="AL52" s="51"/>
      <c r="AN52" s="52"/>
      <c r="AP52" s="44"/>
      <c r="AR52" s="51" t="s">
        <v>449</v>
      </c>
      <c r="AS52" s="81" t="s">
        <v>591</v>
      </c>
      <c r="AU52" s="52" t="s">
        <v>509</v>
      </c>
      <c r="AV52" s="52" t="s">
        <v>591</v>
      </c>
      <c r="AX52" s="44" t="str">
        <f t="shared" ref="AX52:AY56" si="15">IF($A$4=1,AR51,AU52)</f>
        <v>Admin - TVA</v>
      </c>
      <c r="AY52" s="44" t="str">
        <f t="shared" si="15"/>
        <v>---</v>
      </c>
    </row>
    <row r="53" spans="1:51" x14ac:dyDescent="0.25">
      <c r="F53" s="52"/>
      <c r="N53" s="44" t="str">
        <f t="shared" ref="N53:X53" si="16">IF(IF($A$4=1,N9,N28)=0,"",IF($A$4=1,N9,N28))</f>
        <v/>
      </c>
      <c r="O53" s="44" t="str">
        <f t="shared" si="16"/>
        <v/>
      </c>
      <c r="P53" s="44" t="str">
        <f t="shared" si="16"/>
        <v/>
      </c>
      <c r="Q53" s="44" t="str">
        <f t="shared" si="16"/>
        <v/>
      </c>
      <c r="R53" s="44" t="str">
        <f t="shared" si="16"/>
        <v/>
      </c>
      <c r="S53" s="44" t="str">
        <f t="shared" si="16"/>
        <v/>
      </c>
      <c r="T53" s="44" t="str">
        <f t="shared" si="16"/>
        <v/>
      </c>
      <c r="U53" s="44" t="str">
        <f t="shared" si="16"/>
        <v/>
      </c>
      <c r="V53" s="44" t="str">
        <f t="shared" si="16"/>
        <v/>
      </c>
      <c r="W53" s="44" t="str">
        <f t="shared" si="16"/>
        <v>Concours</v>
      </c>
      <c r="X53" s="44" t="str">
        <f t="shared" si="16"/>
        <v/>
      </c>
      <c r="Z53" s="51"/>
      <c r="AA53" s="51"/>
      <c r="AB53" s="51"/>
      <c r="AD53" s="52"/>
      <c r="AE53" s="52"/>
      <c r="AF53" s="52"/>
      <c r="AH53" s="44"/>
      <c r="AI53" s="44"/>
      <c r="AJ53" s="44"/>
      <c r="AL53" s="51"/>
      <c r="AN53" s="52"/>
      <c r="AP53" s="44"/>
      <c r="AR53" s="51" t="s">
        <v>450</v>
      </c>
      <c r="AS53" s="81" t="s">
        <v>591</v>
      </c>
      <c r="AU53" s="52" t="s">
        <v>507</v>
      </c>
      <c r="AV53" s="52" t="s">
        <v>591</v>
      </c>
      <c r="AX53" s="44" t="str">
        <f t="shared" si="15"/>
        <v>Admin - Divers</v>
      </c>
      <c r="AY53" s="44" t="str">
        <f t="shared" si="15"/>
        <v>---</v>
      </c>
    </row>
    <row r="54" spans="1:51" x14ac:dyDescent="0.25">
      <c r="F54" s="52"/>
      <c r="N54" s="44" t="str">
        <f t="shared" ref="N54:X54" si="17">IF(IF($A$4=1,N10,N29)=0,"",IF($A$4=1,N10,N29))</f>
        <v/>
      </c>
      <c r="O54" s="44" t="str">
        <f t="shared" si="17"/>
        <v/>
      </c>
      <c r="P54" s="44" t="str">
        <f t="shared" si="17"/>
        <v/>
      </c>
      <c r="Q54" s="44" t="str">
        <f t="shared" si="17"/>
        <v/>
      </c>
      <c r="R54" s="44" t="str">
        <f t="shared" si="17"/>
        <v/>
      </c>
      <c r="S54" s="44" t="str">
        <f t="shared" si="17"/>
        <v/>
      </c>
      <c r="T54" s="44" t="str">
        <f t="shared" si="17"/>
        <v/>
      </c>
      <c r="U54" s="44" t="str">
        <f t="shared" si="17"/>
        <v/>
      </c>
      <c r="V54" s="44" t="str">
        <f t="shared" si="17"/>
        <v/>
      </c>
      <c r="W54" s="44" t="str">
        <f t="shared" si="17"/>
        <v/>
      </c>
      <c r="X54" s="44" t="str">
        <f t="shared" si="17"/>
        <v/>
      </c>
      <c r="Z54" s="51"/>
      <c r="AA54" s="51"/>
      <c r="AB54" s="51"/>
      <c r="AD54" s="52"/>
      <c r="AE54" s="52"/>
      <c r="AF54" s="52"/>
      <c r="AH54" s="44"/>
      <c r="AI54" s="44"/>
      <c r="AJ54" s="44"/>
      <c r="AL54" s="51"/>
      <c r="AN54" s="52"/>
      <c r="AP54" s="44"/>
      <c r="AR54" s="51" t="s">
        <v>54</v>
      </c>
      <c r="AS54" s="81" t="s">
        <v>591</v>
      </c>
      <c r="AU54" s="52" t="s">
        <v>547</v>
      </c>
      <c r="AV54" s="52" t="s">
        <v>591</v>
      </c>
      <c r="AX54" s="44" t="str">
        <f t="shared" si="15"/>
        <v xml:space="preserve">Prospection du marché - Projets de recherche </v>
      </c>
      <c r="AY54" s="44" t="str">
        <f t="shared" si="15"/>
        <v>---</v>
      </c>
    </row>
    <row r="55" spans="1:51" x14ac:dyDescent="0.25">
      <c r="F55" s="52"/>
      <c r="N55" s="44" t="str">
        <f t="shared" ref="N55:X55" si="18">IF(IF($A$4=1,N11,N30)=0,"",IF($A$4=1,N11,N30))</f>
        <v/>
      </c>
      <c r="O55" s="44" t="str">
        <f t="shared" si="18"/>
        <v/>
      </c>
      <c r="P55" s="44" t="str">
        <f t="shared" si="18"/>
        <v/>
      </c>
      <c r="Q55" s="44" t="str">
        <f t="shared" si="18"/>
        <v/>
      </c>
      <c r="R55" s="44" t="str">
        <f t="shared" si="18"/>
        <v/>
      </c>
      <c r="S55" s="44" t="str">
        <f t="shared" si="18"/>
        <v/>
      </c>
      <c r="T55" s="44" t="str">
        <f t="shared" si="18"/>
        <v/>
      </c>
      <c r="U55" s="44" t="str">
        <f t="shared" si="18"/>
        <v/>
      </c>
      <c r="V55" s="44" t="str">
        <f t="shared" si="18"/>
        <v/>
      </c>
      <c r="W55" s="44" t="str">
        <f t="shared" si="18"/>
        <v/>
      </c>
      <c r="X55" s="44" t="str">
        <f t="shared" si="18"/>
        <v/>
      </c>
      <c r="Z55" s="51"/>
      <c r="AA55" s="51"/>
      <c r="AB55" s="51"/>
      <c r="AD55" s="52"/>
      <c r="AE55" s="52"/>
      <c r="AF55" s="52"/>
      <c r="AH55" s="44"/>
      <c r="AI55" s="44"/>
      <c r="AJ55" s="44"/>
      <c r="AL55" s="51"/>
      <c r="AN55" s="52"/>
      <c r="AP55" s="44"/>
      <c r="AR55" s="51" t="s">
        <v>464</v>
      </c>
      <c r="AS55" s="81" t="s">
        <v>591</v>
      </c>
      <c r="AU55" s="52" t="s">
        <v>511</v>
      </c>
      <c r="AV55" s="52" t="s">
        <v>591</v>
      </c>
      <c r="AX55" s="44" t="str">
        <f t="shared" si="15"/>
        <v>Divers - Layout / Design</v>
      </c>
      <c r="AY55" s="44" t="str">
        <f t="shared" si="15"/>
        <v>---</v>
      </c>
    </row>
    <row r="56" spans="1:51" x14ac:dyDescent="0.25">
      <c r="F56" s="52"/>
      <c r="N56" s="44" t="str">
        <f t="shared" ref="N56:X56" si="19">IF(IF($A$4=1,N12,N31)=0,"",IF($A$4=1,N12,N31))</f>
        <v/>
      </c>
      <c r="O56" s="44" t="str">
        <f t="shared" si="19"/>
        <v/>
      </c>
      <c r="P56" s="44" t="str">
        <f t="shared" si="19"/>
        <v/>
      </c>
      <c r="Q56" s="44" t="str">
        <f t="shared" si="19"/>
        <v/>
      </c>
      <c r="R56" s="44" t="str">
        <f t="shared" si="19"/>
        <v/>
      </c>
      <c r="S56" s="44" t="str">
        <f t="shared" si="19"/>
        <v/>
      </c>
      <c r="T56" s="44" t="str">
        <f t="shared" si="19"/>
        <v/>
      </c>
      <c r="U56" s="44" t="str">
        <f t="shared" si="19"/>
        <v/>
      </c>
      <c r="V56" s="44" t="str">
        <f t="shared" si="19"/>
        <v/>
      </c>
      <c r="W56" s="44" t="str">
        <f t="shared" si="19"/>
        <v/>
      </c>
      <c r="X56" s="44" t="str">
        <f t="shared" si="19"/>
        <v/>
      </c>
      <c r="Z56" s="51"/>
      <c r="AA56" s="51"/>
      <c r="AB56" s="51"/>
      <c r="AD56" s="52"/>
      <c r="AE56" s="52"/>
      <c r="AF56" s="52"/>
      <c r="AH56" s="44"/>
      <c r="AI56" s="44"/>
      <c r="AJ56" s="44"/>
      <c r="AL56" s="51"/>
      <c r="AN56" s="52"/>
      <c r="AP56" s="44"/>
      <c r="AR56" s="51" t="s">
        <v>463</v>
      </c>
      <c r="AS56" s="81" t="s">
        <v>591</v>
      </c>
      <c r="AU56" s="52" t="s">
        <v>512</v>
      </c>
      <c r="AV56" s="52" t="s">
        <v>591</v>
      </c>
      <c r="AX56" s="44" t="str">
        <f t="shared" si="15"/>
        <v>Divers - Mesure non directement attribuables</v>
      </c>
      <c r="AY56" s="44" t="str">
        <f t="shared" si="15"/>
        <v>---</v>
      </c>
    </row>
    <row r="57" spans="1:51" x14ac:dyDescent="0.25">
      <c r="F57" s="52"/>
      <c r="N57" s="44" t="str">
        <f t="shared" ref="N57:X57" si="20">IF(IF($A$4=1,N13,N32)=0,"",IF($A$4=1,N13,N32))</f>
        <v/>
      </c>
      <c r="O57" s="44" t="str">
        <f t="shared" si="20"/>
        <v/>
      </c>
      <c r="P57" s="44" t="str">
        <f t="shared" si="20"/>
        <v/>
      </c>
      <c r="Q57" s="44" t="str">
        <f t="shared" si="20"/>
        <v/>
      </c>
      <c r="R57" s="44" t="str">
        <f t="shared" si="20"/>
        <v/>
      </c>
      <c r="S57" s="44" t="str">
        <f t="shared" si="20"/>
        <v/>
      </c>
      <c r="T57" s="44" t="str">
        <f t="shared" si="20"/>
        <v/>
      </c>
      <c r="U57" s="44" t="str">
        <f t="shared" si="20"/>
        <v/>
      </c>
      <c r="V57" s="44" t="str">
        <f t="shared" si="20"/>
        <v/>
      </c>
      <c r="W57" s="44" t="str">
        <f t="shared" si="20"/>
        <v/>
      </c>
      <c r="X57" s="44" t="str">
        <f t="shared" si="20"/>
        <v/>
      </c>
      <c r="Z57" s="51"/>
      <c r="AA57" s="51"/>
      <c r="AB57" s="51"/>
      <c r="AD57" s="52"/>
      <c r="AE57" s="52"/>
      <c r="AF57" s="52"/>
      <c r="AH57" s="44"/>
      <c r="AI57" s="44"/>
      <c r="AJ57" s="44"/>
    </row>
    <row r="58" spans="1:51" x14ac:dyDescent="0.25">
      <c r="A58" s="43" t="s">
        <v>248</v>
      </c>
      <c r="F58" s="43" t="s">
        <v>383</v>
      </c>
      <c r="N58" s="44" t="str">
        <f t="shared" ref="N58:X58" si="21">IF(IF($A$4=1,N14,N33)=0,"",IF($A$4=1,N14,N33))</f>
        <v/>
      </c>
      <c r="O58" s="44" t="str">
        <f t="shared" si="21"/>
        <v/>
      </c>
      <c r="P58" s="44" t="str">
        <f t="shared" si="21"/>
        <v/>
      </c>
      <c r="Q58" s="44" t="str">
        <f t="shared" si="21"/>
        <v/>
      </c>
      <c r="R58" s="44" t="str">
        <f t="shared" si="21"/>
        <v/>
      </c>
      <c r="S58" s="44" t="str">
        <f t="shared" si="21"/>
        <v/>
      </c>
      <c r="T58" s="44" t="str">
        <f t="shared" si="21"/>
        <v/>
      </c>
      <c r="U58" s="44" t="str">
        <f t="shared" si="21"/>
        <v/>
      </c>
      <c r="V58" s="44" t="str">
        <f t="shared" si="21"/>
        <v/>
      </c>
      <c r="W58" s="44" t="str">
        <f t="shared" si="21"/>
        <v/>
      </c>
      <c r="X58" s="44" t="str">
        <f t="shared" si="21"/>
        <v/>
      </c>
      <c r="Z58" s="51"/>
      <c r="AA58" s="51"/>
      <c r="AB58" s="51"/>
      <c r="AD58" s="52"/>
      <c r="AE58" s="52"/>
      <c r="AF58" s="52"/>
      <c r="AH58" s="44"/>
      <c r="AI58" s="44"/>
      <c r="AJ58" s="44"/>
    </row>
    <row r="59" spans="1:51" x14ac:dyDescent="0.25">
      <c r="A59" s="44" t="s">
        <v>502</v>
      </c>
      <c r="F59" s="44" t="str">
        <f>IF(IF($A$4=1,F36,F47)=0,"",IF($A$4=1,F36,F47))</f>
        <v>Frais de personnel</v>
      </c>
      <c r="N59" s="44" t="str">
        <f t="shared" ref="N59:X59" si="22">IF(IF($A$4=1,N15,N34)=0,"",IF($A$4=1,N15,N34))</f>
        <v/>
      </c>
      <c r="O59" s="44" t="str">
        <f t="shared" si="22"/>
        <v/>
      </c>
      <c r="P59" s="44" t="str">
        <f t="shared" si="22"/>
        <v/>
      </c>
      <c r="Q59" s="44" t="str">
        <f t="shared" si="22"/>
        <v/>
      </c>
      <c r="R59" s="44" t="str">
        <f t="shared" si="22"/>
        <v/>
      </c>
      <c r="S59" s="44" t="str">
        <f t="shared" si="22"/>
        <v/>
      </c>
      <c r="T59" s="44" t="str">
        <f t="shared" si="22"/>
        <v/>
      </c>
      <c r="U59" s="44" t="str">
        <f t="shared" si="22"/>
        <v/>
      </c>
      <c r="V59" s="44" t="str">
        <f t="shared" si="22"/>
        <v/>
      </c>
      <c r="W59" s="44" t="str">
        <f t="shared" si="22"/>
        <v/>
      </c>
      <c r="X59" s="44" t="str">
        <f t="shared" si="22"/>
        <v/>
      </c>
      <c r="Z59" s="51"/>
      <c r="AA59" s="51"/>
      <c r="AB59" s="51"/>
      <c r="AD59" s="52"/>
      <c r="AE59" s="52"/>
      <c r="AF59" s="52"/>
      <c r="AH59" s="44"/>
      <c r="AI59" s="44"/>
      <c r="AJ59" s="44"/>
    </row>
    <row r="60" spans="1:51" x14ac:dyDescent="0.25">
      <c r="A60" s="44" t="s">
        <v>257</v>
      </c>
      <c r="F60" s="44" t="str">
        <f t="shared" ref="F60:F67" si="23">IF(IF($A$4=1,F37,F48)=0,"",IF($A$4=1,F37,F48))</f>
        <v>Etude(s) de marché(s)</v>
      </c>
      <c r="N60" s="44" t="str">
        <f t="shared" ref="N60:X60" si="24">IF(IF($A$4=1,N16,N35)=0,"",IF($A$4=1,N16,N35))</f>
        <v/>
      </c>
      <c r="O60" s="44" t="str">
        <f t="shared" si="24"/>
        <v/>
      </c>
      <c r="P60" s="44" t="str">
        <f t="shared" si="24"/>
        <v/>
      </c>
      <c r="Q60" s="44" t="str">
        <f t="shared" si="24"/>
        <v/>
      </c>
      <c r="R60" s="44" t="str">
        <f t="shared" si="24"/>
        <v/>
      </c>
      <c r="S60" s="44" t="str">
        <f t="shared" si="24"/>
        <v/>
      </c>
      <c r="T60" s="44" t="str">
        <f t="shared" si="24"/>
        <v/>
      </c>
      <c r="U60" s="44" t="str">
        <f t="shared" si="24"/>
        <v/>
      </c>
      <c r="V60" s="44" t="str">
        <f t="shared" si="24"/>
        <v/>
      </c>
      <c r="W60" s="44" t="str">
        <f t="shared" si="24"/>
        <v/>
      </c>
      <c r="X60" s="44" t="str">
        <f t="shared" si="24"/>
        <v/>
      </c>
      <c r="Z60" s="51"/>
      <c r="AA60" s="51"/>
      <c r="AB60" s="51"/>
      <c r="AD60" s="52"/>
      <c r="AE60" s="52"/>
      <c r="AF60" s="52"/>
      <c r="AH60" s="44"/>
      <c r="AI60" s="44"/>
      <c r="AJ60" s="44"/>
    </row>
    <row r="61" spans="1:51" x14ac:dyDescent="0.25">
      <c r="A61" s="44" t="s">
        <v>287</v>
      </c>
      <c r="F61" s="44" t="str">
        <f t="shared" si="23"/>
        <v>Concepts</v>
      </c>
      <c r="N61" s="44" t="str">
        <f t="shared" ref="N61:X61" si="25">IF(IF($A$4=1,N17,N36)=0,"",IF($A$4=1,N17,N36))</f>
        <v/>
      </c>
      <c r="O61" s="44" t="str">
        <f t="shared" si="25"/>
        <v/>
      </c>
      <c r="P61" s="44" t="str">
        <f t="shared" si="25"/>
        <v/>
      </c>
      <c r="Q61" s="44" t="str">
        <f t="shared" si="25"/>
        <v/>
      </c>
      <c r="R61" s="44" t="str">
        <f t="shared" si="25"/>
        <v/>
      </c>
      <c r="S61" s="44" t="str">
        <f t="shared" si="25"/>
        <v/>
      </c>
      <c r="T61" s="44" t="str">
        <f t="shared" si="25"/>
        <v/>
      </c>
      <c r="U61" s="44" t="str">
        <f t="shared" si="25"/>
        <v/>
      </c>
      <c r="V61" s="44" t="str">
        <f t="shared" si="25"/>
        <v/>
      </c>
      <c r="W61" s="44" t="str">
        <f t="shared" si="25"/>
        <v/>
      </c>
      <c r="X61" s="44" t="str">
        <f t="shared" si="25"/>
        <v/>
      </c>
      <c r="Z61" s="51"/>
      <c r="AA61" s="51"/>
      <c r="AB61" s="51"/>
      <c r="AD61" s="52"/>
      <c r="AE61" s="52"/>
      <c r="AF61" s="52"/>
      <c r="AH61" s="44"/>
      <c r="AI61" s="44"/>
      <c r="AJ61" s="44"/>
    </row>
    <row r="62" spans="1:51" x14ac:dyDescent="0.25">
      <c r="F62" s="44" t="str">
        <f t="shared" si="23"/>
        <v>Coordination</v>
      </c>
      <c r="Z62" s="51"/>
      <c r="AA62" s="51"/>
      <c r="AB62" s="51"/>
      <c r="AD62" s="52"/>
      <c r="AE62" s="52"/>
      <c r="AF62" s="52"/>
      <c r="AH62" s="44"/>
      <c r="AI62" s="44"/>
      <c r="AJ62" s="44"/>
    </row>
    <row r="63" spans="1:51" x14ac:dyDescent="0.25">
      <c r="F63" s="44" t="str">
        <f t="shared" si="23"/>
        <v>Autre materiél de publicité</v>
      </c>
      <c r="Z63" s="51"/>
      <c r="AA63" s="51"/>
      <c r="AB63" s="51"/>
      <c r="AD63" s="52"/>
      <c r="AE63" s="52"/>
      <c r="AF63" s="52"/>
      <c r="AH63" s="44"/>
      <c r="AI63" s="44"/>
      <c r="AJ63" s="44"/>
    </row>
    <row r="64" spans="1:51" x14ac:dyDescent="0.25">
      <c r="F64" s="44" t="str">
        <f t="shared" si="23"/>
        <v>Autres*</v>
      </c>
      <c r="Z64" s="51"/>
      <c r="AA64" s="51"/>
      <c r="AB64" s="51"/>
      <c r="AD64" s="52"/>
      <c r="AE64" s="52"/>
      <c r="AF64" s="52"/>
      <c r="AH64" s="44"/>
      <c r="AI64" s="44"/>
      <c r="AJ64" s="44"/>
    </row>
    <row r="65" spans="6:36" x14ac:dyDescent="0.25">
      <c r="F65" s="44" t="str">
        <f t="shared" si="23"/>
        <v/>
      </c>
      <c r="Z65" s="51"/>
      <c r="AA65" s="51"/>
      <c r="AB65" s="51"/>
      <c r="AD65" s="52"/>
      <c r="AE65" s="52"/>
      <c r="AF65" s="52"/>
      <c r="AH65" s="44"/>
      <c r="AI65" s="44"/>
      <c r="AJ65" s="44"/>
    </row>
    <row r="66" spans="6:36" x14ac:dyDescent="0.25">
      <c r="F66" s="44" t="str">
        <f t="shared" si="23"/>
        <v/>
      </c>
      <c r="Z66" s="51"/>
      <c r="AA66" s="51"/>
      <c r="AB66" s="51"/>
      <c r="AD66" s="52"/>
      <c r="AE66" s="52"/>
      <c r="AF66" s="52"/>
      <c r="AH66" s="44"/>
      <c r="AI66" s="44"/>
      <c r="AJ66" s="44"/>
    </row>
    <row r="67" spans="6:36" x14ac:dyDescent="0.25">
      <c r="F67" s="44" t="str">
        <f t="shared" si="23"/>
        <v/>
      </c>
      <c r="Z67" s="51"/>
      <c r="AA67" s="51"/>
      <c r="AB67" s="51"/>
      <c r="AD67" s="52"/>
      <c r="AE67" s="52"/>
      <c r="AF67" s="52"/>
      <c r="AH67" s="44"/>
      <c r="AI67" s="44"/>
      <c r="AJ67" s="44"/>
    </row>
    <row r="68" spans="6:36" x14ac:dyDescent="0.25">
      <c r="F68" s="44" t="str">
        <f t="shared" ref="F68" si="26">IF(IF($A$4=1,F45,F56)=0,"",IF($A$4=1,F45,F56))</f>
        <v/>
      </c>
    </row>
  </sheetData>
  <sortState xmlns:xlrd2="http://schemas.microsoft.com/office/spreadsheetml/2017/richdata2" ref="Z2:AF36">
    <sortCondition ref="Z2"/>
  </sortState>
  <pageMargins left="0.7" right="0.7" top="0.78740157499999996" bottom="0.78740157499999996" header="0.3" footer="0.3"/>
  <pageSetup paperSize="9" scale="10" orientation="portrait" r:id="rId1"/>
  <headerFooter>
    <oddFooter xml:space="preserve">&amp;LVersion 1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00B0F0"/>
  </sheetPr>
  <dimension ref="A1:IW91"/>
  <sheetViews>
    <sheetView showGridLines="0" topLeftCell="A47" zoomScaleNormal="100" zoomScalePageLayoutView="85" workbookViewId="0">
      <selection activeCell="F64" sqref="F64"/>
    </sheetView>
  </sheetViews>
  <sheetFormatPr baseColWidth="10" defaultColWidth="0" defaultRowHeight="14.25" zeroHeight="1" x14ac:dyDescent="0.2"/>
  <cols>
    <col min="1" max="1" width="2.5703125" style="2" customWidth="1"/>
    <col min="2" max="2" width="51.5703125" style="2" customWidth="1"/>
    <col min="3" max="3" width="6.85546875" style="2" customWidth="1"/>
    <col min="4" max="4" width="17.5703125" style="2" customWidth="1"/>
    <col min="5" max="5" width="1" style="2" customWidth="1"/>
    <col min="6" max="6" width="26" style="2" customWidth="1"/>
    <col min="7" max="7" width="19.42578125" style="2" customWidth="1"/>
    <col min="8" max="8" width="3.140625" style="2" customWidth="1"/>
    <col min="9" max="257" width="0" style="2" hidden="1" customWidth="1"/>
    <col min="258" max="16384" width="11.42578125" style="2" hidden="1"/>
  </cols>
  <sheetData>
    <row r="1" spans="2:14" x14ac:dyDescent="0.2"/>
    <row r="2" spans="2:14" s="1" customFormat="1" ht="15" x14ac:dyDescent="0.25">
      <c r="F2" s="308" t="str">
        <f ca="1">OFFSET(Übersetzungen!B68,,Listen!$A$4,,)</f>
        <v>Département fédéral de l'économie,
de la formation et de la recherche DEFR</v>
      </c>
      <c r="G2" s="308"/>
      <c r="H2" s="308"/>
      <c r="I2" s="2"/>
      <c r="J2" s="2"/>
      <c r="K2" s="2"/>
      <c r="L2" s="2"/>
      <c r="M2" s="2"/>
      <c r="N2" s="2"/>
    </row>
    <row r="3" spans="2:14" x14ac:dyDescent="0.2">
      <c r="F3" s="308"/>
      <c r="G3" s="308"/>
      <c r="H3" s="308"/>
    </row>
    <row r="4" spans="2:14" ht="15" x14ac:dyDescent="0.2">
      <c r="F4" s="205" t="str">
        <f ca="1">OFFSET(Übersetzungen!B69,,Listen!$A$4,,)</f>
        <v>Office fédéral de l'agriculture OFAG</v>
      </c>
      <c r="G4" s="60"/>
      <c r="H4" s="60"/>
    </row>
    <row r="5" spans="2:14" ht="15" x14ac:dyDescent="0.2">
      <c r="F5" s="25" t="str">
        <f ca="1">OFFSET(Übersetzungen!B70,,Listen!$A$4,,)</f>
        <v>Secteur Promotion de la qualité et des ventes</v>
      </c>
      <c r="G5" s="26"/>
      <c r="H5" s="60"/>
      <c r="I5" s="8"/>
      <c r="J5" s="8"/>
      <c r="K5" s="8"/>
      <c r="L5" s="8"/>
      <c r="M5" s="8"/>
      <c r="N5" s="8"/>
    </row>
    <row r="6" spans="2:14" s="11" customFormat="1" ht="23.25" x14ac:dyDescent="0.35">
      <c r="B6" s="9" t="str">
        <f ca="1">OFFSET(Übersetzungen!B71,,Listen!$A$4,,)</f>
        <v>Demande d'aide financière Projet de promotion des ventes</v>
      </c>
      <c r="C6" s="9"/>
      <c r="D6" s="9"/>
      <c r="E6" s="9"/>
      <c r="F6" s="10"/>
      <c r="G6" s="1"/>
      <c r="H6" s="8"/>
      <c r="I6" s="8"/>
      <c r="J6" s="8"/>
      <c r="K6" s="8"/>
      <c r="L6" s="8"/>
      <c r="M6" s="8"/>
      <c r="N6" s="8"/>
    </row>
    <row r="7" spans="2:14" x14ac:dyDescent="0.2">
      <c r="B7" s="12" t="str">
        <f ca="1">OFFSET(Übersetzungen!B72,,Listen!$A$4,,)</f>
        <v>(en vertu de l'ordonnance du 9 juin 2006 sur l'aide à la promotion des ventes de produits agricoles; OPVA)</v>
      </c>
      <c r="C7" s="12"/>
      <c r="H7" s="8"/>
      <c r="I7" s="8"/>
      <c r="J7" s="8"/>
      <c r="K7" s="8"/>
      <c r="L7" s="8"/>
      <c r="M7" s="8"/>
      <c r="N7" s="8"/>
    </row>
    <row r="8" spans="2:14" ht="9.1999999999999993" customHeight="1" x14ac:dyDescent="0.2">
      <c r="D8" s="10"/>
      <c r="H8" s="8"/>
      <c r="I8" s="8"/>
      <c r="J8" s="8"/>
      <c r="K8" s="8"/>
      <c r="L8" s="8"/>
      <c r="M8" s="8"/>
      <c r="N8" s="8"/>
    </row>
    <row r="9" spans="2:14" ht="9.1999999999999993" customHeight="1" x14ac:dyDescent="0.2">
      <c r="D9" s="10"/>
      <c r="H9" s="8"/>
      <c r="I9" s="8"/>
      <c r="J9" s="8"/>
      <c r="K9" s="8"/>
      <c r="L9" s="8"/>
      <c r="M9" s="8"/>
      <c r="N9" s="8"/>
    </row>
    <row r="10" spans="2:14" ht="9.1999999999999993" customHeight="1" x14ac:dyDescent="0.2">
      <c r="D10" s="10"/>
      <c r="H10" s="8"/>
      <c r="I10" s="8"/>
      <c r="J10" s="8"/>
      <c r="K10" s="8"/>
      <c r="L10" s="8"/>
      <c r="M10" s="8"/>
      <c r="N10" s="8"/>
    </row>
    <row r="11" spans="2:14" ht="22.5" customHeight="1" x14ac:dyDescent="0.25">
      <c r="B11" s="13" t="str">
        <f ca="1">OFFSET(Übersetzungen!B73,,Listen!$A$4,,)</f>
        <v>1. Informations sur l'ensemble du projet</v>
      </c>
      <c r="C11" s="13"/>
      <c r="D11" s="11"/>
      <c r="E11" s="11"/>
      <c r="F11" s="11"/>
      <c r="G11" s="11"/>
      <c r="H11" s="8"/>
      <c r="I11" s="8"/>
      <c r="J11" s="8"/>
      <c r="K11" s="8"/>
      <c r="L11" s="8"/>
      <c r="M11" s="8"/>
      <c r="N11" s="8"/>
    </row>
    <row r="12" spans="2:14" ht="20.25" x14ac:dyDescent="0.3">
      <c r="B12" s="3" t="str">
        <f ca="1">OFFSET(Übersetzungen!B74,,Listen!$A$4,,)</f>
        <v>1.1  Coordonnées de l'ensemble du projet</v>
      </c>
      <c r="C12" s="3"/>
      <c r="F12" s="14"/>
      <c r="H12" s="8"/>
      <c r="I12" s="8"/>
      <c r="J12" s="8"/>
      <c r="K12" s="8"/>
      <c r="L12" s="8"/>
      <c r="M12" s="8"/>
      <c r="N12" s="8"/>
    </row>
    <row r="13" spans="2:14" ht="6" customHeight="1" x14ac:dyDescent="0.2">
      <c r="H13" s="8"/>
      <c r="I13" s="8"/>
      <c r="J13" s="8"/>
      <c r="K13" s="8"/>
      <c r="L13" s="8"/>
      <c r="M13" s="8"/>
      <c r="N13" s="8"/>
    </row>
    <row r="14" spans="2:14" ht="13.5" hidden="1" customHeight="1" x14ac:dyDescent="0.3">
      <c r="D14" s="14"/>
      <c r="E14" s="14"/>
      <c r="F14" s="14"/>
      <c r="G14" s="14"/>
      <c r="H14" s="8"/>
      <c r="I14" s="8"/>
      <c r="J14" s="8"/>
      <c r="K14" s="8"/>
      <c r="L14" s="8"/>
      <c r="M14" s="8"/>
      <c r="N14" s="8"/>
    </row>
    <row r="15" spans="2:14" ht="1.7" hidden="1" customHeight="1" x14ac:dyDescent="0.2">
      <c r="D15" s="4"/>
      <c r="E15" s="4"/>
      <c r="F15" s="4"/>
      <c r="G15" s="4"/>
      <c r="H15" s="8"/>
      <c r="I15" s="8"/>
      <c r="J15" s="8"/>
      <c r="K15" s="8"/>
      <c r="L15" s="8"/>
      <c r="M15" s="8"/>
      <c r="N15" s="8"/>
    </row>
    <row r="16" spans="2:14" ht="18" customHeight="1" x14ac:dyDescent="0.2">
      <c r="B16" s="2" t="str">
        <f ca="1">OFFSET(Übersetzungen!B77,,Listen!$A$4,,)</f>
        <v>Project:</v>
      </c>
      <c r="D16" s="311"/>
      <c r="E16" s="311"/>
      <c r="F16" s="311"/>
      <c r="G16" s="311"/>
      <c r="H16" s="8"/>
      <c r="I16" s="8"/>
      <c r="J16" s="8"/>
      <c r="K16" s="8"/>
      <c r="L16" s="8"/>
      <c r="M16" s="8"/>
      <c r="N16" s="8"/>
    </row>
    <row r="17" spans="2:14" ht="3" customHeight="1" x14ac:dyDescent="0.2">
      <c r="D17" s="4"/>
      <c r="E17" s="4"/>
      <c r="F17" s="4"/>
      <c r="G17" s="4"/>
      <c r="H17" s="8"/>
      <c r="I17" s="8"/>
      <c r="J17" s="8"/>
      <c r="K17" s="8"/>
      <c r="L17" s="8"/>
      <c r="M17" s="8"/>
      <c r="N17" s="8"/>
    </row>
    <row r="18" spans="2:14" x14ac:dyDescent="0.2">
      <c r="B18" s="4" t="str">
        <f>Übersetzungen!D76</f>
        <v>ID du projet:</v>
      </c>
      <c r="C18" s="4"/>
      <c r="D18" s="72"/>
      <c r="E18" s="4"/>
      <c r="F18" s="4"/>
      <c r="G18" s="4"/>
      <c r="H18" s="8"/>
      <c r="I18" s="8"/>
      <c r="J18" s="8"/>
      <c r="K18" s="8"/>
      <c r="L18" s="8"/>
      <c r="M18" s="8"/>
      <c r="N18" s="8"/>
    </row>
    <row r="19" spans="2:14" ht="3" customHeight="1" x14ac:dyDescent="0.2">
      <c r="B19" s="4"/>
      <c r="C19" s="4"/>
      <c r="D19" s="4"/>
      <c r="E19" s="4"/>
      <c r="F19" s="4"/>
      <c r="G19" s="4"/>
      <c r="H19" s="8"/>
      <c r="I19" s="8"/>
      <c r="J19" s="8"/>
      <c r="K19" s="8"/>
      <c r="L19" s="8"/>
      <c r="M19" s="8"/>
      <c r="N19" s="8"/>
    </row>
    <row r="20" spans="2:14" x14ac:dyDescent="0.2">
      <c r="B20" s="2" t="str">
        <f ca="1">OFFSET(Übersetzungen!B78,,Listen!$A$4,,)</f>
        <v>Demande Aide financière pour l'année:</v>
      </c>
      <c r="D20" s="73"/>
      <c r="E20" s="4"/>
      <c r="F20" s="4"/>
      <c r="G20" s="8"/>
      <c r="H20" s="8"/>
      <c r="I20" s="8"/>
      <c r="J20" s="8"/>
      <c r="K20" s="8"/>
      <c r="L20" s="8"/>
      <c r="M20" s="8"/>
    </row>
    <row r="21" spans="2:14" x14ac:dyDescent="0.2">
      <c r="D21" s="4"/>
      <c r="E21" s="4"/>
      <c r="F21" s="4"/>
      <c r="G21" s="4"/>
      <c r="H21" s="8"/>
      <c r="I21" s="8"/>
      <c r="J21" s="8"/>
      <c r="K21" s="8"/>
      <c r="L21" s="8"/>
      <c r="M21" s="8"/>
      <c r="N21" s="8"/>
    </row>
    <row r="22" spans="2:14" x14ac:dyDescent="0.2">
      <c r="B22" s="2" t="str">
        <f ca="1">OFFSET(Übersetzungen!B90,,Listen!$A$4,,)</f>
        <v>Document de référence de la stratégie</v>
      </c>
      <c r="D22" s="20"/>
      <c r="E22" s="20"/>
      <c r="F22" s="20"/>
      <c r="G22" s="20"/>
      <c r="H22" s="8"/>
      <c r="I22" s="8"/>
      <c r="J22" s="8"/>
      <c r="K22" s="8"/>
      <c r="L22" s="8"/>
      <c r="M22" s="8"/>
      <c r="N22" s="8"/>
    </row>
    <row r="23" spans="2:14" x14ac:dyDescent="0.2">
      <c r="D23" s="20"/>
      <c r="E23" s="20"/>
      <c r="F23" s="20"/>
      <c r="G23" s="20"/>
      <c r="H23" s="8"/>
      <c r="I23" s="8"/>
      <c r="J23" s="8"/>
      <c r="K23" s="8"/>
      <c r="L23" s="8"/>
      <c r="M23" s="8"/>
      <c r="N23" s="8"/>
    </row>
    <row r="24" spans="2:14" x14ac:dyDescent="0.2">
      <c r="D24" s="20"/>
      <c r="E24" s="20"/>
      <c r="F24" s="20"/>
      <c r="G24" s="20"/>
      <c r="H24" s="8"/>
      <c r="I24" s="8"/>
      <c r="J24" s="8"/>
      <c r="K24" s="8"/>
      <c r="L24" s="8"/>
      <c r="M24" s="8"/>
      <c r="N24" s="8"/>
    </row>
    <row r="25" spans="2:14" x14ac:dyDescent="0.2">
      <c r="D25" s="20"/>
      <c r="E25" s="20"/>
      <c r="F25" s="20"/>
      <c r="G25" s="20"/>
      <c r="H25" s="8"/>
      <c r="I25" s="8"/>
      <c r="J25" s="8"/>
      <c r="K25" s="8"/>
      <c r="L25" s="8"/>
      <c r="M25" s="8"/>
      <c r="N25" s="8"/>
    </row>
    <row r="26" spans="2:14" ht="7.5" customHeight="1" x14ac:dyDescent="0.2">
      <c r="D26" s="4"/>
      <c r="E26" s="4"/>
      <c r="F26" s="4"/>
      <c r="G26" s="4"/>
      <c r="H26" s="8"/>
      <c r="I26" s="8"/>
      <c r="J26" s="8"/>
      <c r="K26" s="8"/>
      <c r="L26" s="8"/>
      <c r="M26" s="8"/>
      <c r="N26" s="8"/>
    </row>
    <row r="27" spans="2:14" x14ac:dyDescent="0.2">
      <c r="B27" s="2" t="str">
        <f ca="1">OFFSET(Übersetzungen!B91,,Listen!$A$4,,)</f>
        <v>Requérant (organisation):</v>
      </c>
      <c r="D27" s="312"/>
      <c r="E27" s="312"/>
      <c r="F27" s="312"/>
      <c r="G27" s="312"/>
    </row>
    <row r="28" spans="2:14" ht="3" customHeight="1" x14ac:dyDescent="0.2">
      <c r="D28" s="4" t="s">
        <v>834</v>
      </c>
      <c r="E28" s="4"/>
      <c r="F28" s="4"/>
      <c r="G28" s="4"/>
    </row>
    <row r="29" spans="2:14" x14ac:dyDescent="0.2">
      <c r="B29" s="2" t="str">
        <f ca="1">OFFSET(Übersetzungen!B93,,Listen!$A$4,,)</f>
        <v>Direction du projet (nom):</v>
      </c>
      <c r="D29" s="312"/>
      <c r="E29" s="312"/>
      <c r="F29" s="312"/>
      <c r="G29" s="312"/>
    </row>
    <row r="30" spans="2:14" ht="3" customHeight="1" x14ac:dyDescent="0.2">
      <c r="D30" s="4"/>
      <c r="E30" s="4"/>
      <c r="F30" s="4"/>
      <c r="G30" s="4"/>
    </row>
    <row r="31" spans="2:14" x14ac:dyDescent="0.2">
      <c r="B31" s="2" t="str">
        <f ca="1">OFFSET(Übersetzungen!B94,,Listen!$A$4,,)</f>
        <v xml:space="preserve">Adresse: </v>
      </c>
      <c r="D31" s="312"/>
      <c r="E31" s="312"/>
      <c r="F31" s="312"/>
      <c r="G31" s="312"/>
    </row>
    <row r="32" spans="2:14" ht="3" customHeight="1" x14ac:dyDescent="0.2">
      <c r="D32" s="4"/>
      <c r="E32" s="4"/>
    </row>
    <row r="33" spans="2:7" x14ac:dyDescent="0.2">
      <c r="B33" s="4" t="str">
        <f ca="1">OFFSET(Übersetzungen!B95,,Listen!$A$4,,)</f>
        <v>NPA, localité:</v>
      </c>
      <c r="C33" s="4"/>
      <c r="D33" s="312"/>
      <c r="E33" s="312"/>
      <c r="F33" s="312"/>
      <c r="G33" s="312"/>
    </row>
    <row r="34" spans="2:7" ht="3" customHeight="1" x14ac:dyDescent="0.2">
      <c r="D34" s="17"/>
      <c r="E34" s="4"/>
      <c r="F34" s="4"/>
      <c r="G34" s="4"/>
    </row>
    <row r="35" spans="2:7" ht="16.5" customHeight="1" x14ac:dyDescent="0.2">
      <c r="B35" s="2" t="str">
        <f ca="1">OFFSET(Übersetzungen!B96,,Listen!$A$4,,)</f>
        <v>Téléphone:</v>
      </c>
      <c r="D35" s="313"/>
      <c r="E35" s="313"/>
      <c r="F35" s="313"/>
      <c r="G35" s="313"/>
    </row>
    <row r="36" spans="2:7" ht="3" customHeight="1" x14ac:dyDescent="0.2">
      <c r="B36" s="4"/>
      <c r="C36" s="4"/>
      <c r="E36" s="4"/>
      <c r="G36" s="4"/>
    </row>
    <row r="37" spans="2:7" ht="16.5" customHeight="1" x14ac:dyDescent="0.2">
      <c r="B37" s="4" t="str">
        <f ca="1">OFFSET(Übersetzungen!B97,,Listen!$A$4,,)</f>
        <v>Courriel:</v>
      </c>
      <c r="C37" s="4"/>
      <c r="D37" s="315"/>
      <c r="E37" s="314"/>
      <c r="F37" s="314"/>
      <c r="G37" s="314"/>
    </row>
    <row r="38" spans="2:7" ht="7.5" customHeight="1" x14ac:dyDescent="0.2">
      <c r="D38" s="4"/>
      <c r="E38" s="4"/>
      <c r="F38" s="4"/>
      <c r="G38" s="4"/>
    </row>
    <row r="39" spans="2:7" ht="18" customHeight="1" x14ac:dyDescent="0.25">
      <c r="B39" s="307" t="str">
        <f ca="1">OFFSET(Übersetzungen!B98,,Listen!$A$4,,)</f>
        <v>Indications concernant les transactions financières avec le requérant</v>
      </c>
      <c r="C39" s="307"/>
      <c r="D39" s="307"/>
      <c r="E39" s="307"/>
      <c r="F39" s="307"/>
      <c r="G39" s="4"/>
    </row>
    <row r="40" spans="2:7" ht="6.75" customHeight="1" x14ac:dyDescent="0.2">
      <c r="D40" s="4"/>
      <c r="E40" s="4"/>
      <c r="F40" s="4"/>
      <c r="G40" s="4"/>
    </row>
    <row r="41" spans="2:7" x14ac:dyDescent="0.2">
      <c r="B41" s="2" t="str">
        <f ca="1">OFFSET(Übersetzungen!B99,,Listen!$A$4,,)</f>
        <v>Nom de l'établissement:</v>
      </c>
      <c r="D41" s="73"/>
      <c r="E41" s="4"/>
      <c r="F41" s="4" t="str">
        <f ca="1">OFFSET(Übersetzungen!B100,,Listen!$A$4,,)</f>
        <v>No de clearing:</v>
      </c>
      <c r="G41" s="73"/>
    </row>
    <row r="42" spans="2:7" ht="3" customHeight="1" x14ac:dyDescent="0.2">
      <c r="D42" s="4"/>
      <c r="E42" s="4"/>
      <c r="F42" s="4"/>
      <c r="G42" s="4"/>
    </row>
    <row r="43" spans="2:7" x14ac:dyDescent="0.2">
      <c r="B43" s="2" t="str">
        <f ca="1">OFFSET(Übersetzungen!B101,,Listen!$A$4,,)</f>
        <v>Bénéficiaire:</v>
      </c>
      <c r="D43" s="306"/>
      <c r="E43" s="306"/>
      <c r="F43" s="306"/>
      <c r="G43" s="306"/>
    </row>
    <row r="44" spans="2:7" ht="3" customHeight="1" x14ac:dyDescent="0.2">
      <c r="D44" s="18"/>
      <c r="E44" s="4"/>
    </row>
    <row r="45" spans="2:7" x14ac:dyDescent="0.2">
      <c r="B45" s="4" t="str">
        <f ca="1">OFFSET(Übersetzungen!B102,,Listen!$A$4,,)</f>
        <v>No de compte:</v>
      </c>
      <c r="C45" s="17"/>
      <c r="D45" s="306"/>
      <c r="E45" s="306"/>
      <c r="F45" s="306"/>
      <c r="G45" s="306"/>
    </row>
    <row r="46" spans="2:7" ht="3" customHeight="1" x14ac:dyDescent="0.2">
      <c r="B46" s="4"/>
      <c r="C46" s="17"/>
      <c r="D46" s="18"/>
      <c r="E46" s="4"/>
      <c r="F46" s="4"/>
      <c r="G46" s="17"/>
    </row>
    <row r="47" spans="2:7" x14ac:dyDescent="0.2">
      <c r="B47" s="4" t="str">
        <f ca="1">OFFSET(Übersetzungen!B103,,Listen!$A$4,,)</f>
        <v>IBAN:</v>
      </c>
      <c r="C47" s="17"/>
      <c r="D47" s="306"/>
      <c r="E47" s="306"/>
      <c r="F47" s="306"/>
      <c r="G47" s="306"/>
    </row>
    <row r="48" spans="2:7" ht="7.5" customHeight="1" x14ac:dyDescent="0.2">
      <c r="D48" s="4"/>
      <c r="E48" s="4"/>
      <c r="F48" s="4"/>
      <c r="G48" s="4"/>
    </row>
    <row r="49" spans="2:14" ht="15" x14ac:dyDescent="0.25">
      <c r="B49" s="1" t="str">
        <f ca="1">OFFSET(Übersetzungen!B104,,Listen!$A$4,,)</f>
        <v xml:space="preserve">Indication du service de révision externe </v>
      </c>
      <c r="C49" s="1"/>
      <c r="D49" s="4"/>
      <c r="E49" s="4"/>
      <c r="F49" s="4"/>
      <c r="G49" s="4"/>
    </row>
    <row r="50" spans="2:14" ht="7.5" customHeight="1" x14ac:dyDescent="0.2">
      <c r="D50" s="4"/>
      <c r="E50" s="4"/>
      <c r="F50" s="4"/>
      <c r="G50" s="4"/>
    </row>
    <row r="51" spans="2:14" x14ac:dyDescent="0.2">
      <c r="B51" s="2" t="str">
        <f ca="1">OFFSET(Übersetzungen!B105,,Listen!$A$4,,)</f>
        <v>Nom:</v>
      </c>
      <c r="D51" s="312"/>
      <c r="E51" s="312"/>
      <c r="F51" s="312"/>
      <c r="G51" s="312"/>
    </row>
    <row r="52" spans="2:14" ht="3" customHeight="1" x14ac:dyDescent="0.2">
      <c r="D52" s="4"/>
      <c r="E52" s="4"/>
      <c r="F52" s="4"/>
      <c r="G52" s="4"/>
    </row>
    <row r="53" spans="2:14" x14ac:dyDescent="0.2">
      <c r="B53" s="2" t="str">
        <f ca="1">OFFSET(Übersetzungen!B106,,Listen!$A$4,,)</f>
        <v>Localité:</v>
      </c>
      <c r="D53" s="312"/>
      <c r="E53" s="312"/>
      <c r="F53" s="312"/>
      <c r="G53" s="312"/>
    </row>
    <row r="54" spans="2:14" x14ac:dyDescent="0.2"/>
    <row r="55" spans="2:14" ht="16.5" customHeight="1" x14ac:dyDescent="0.2">
      <c r="B55" s="2" t="str">
        <f ca="1">OFFSET(Übersetzungen!B79,,Listen!$A$4,,)</f>
        <v>Coûts totaux des sous-projets nationaux:</v>
      </c>
      <c r="D55" s="22">
        <f>'1.3 Budget_Rekapitulation'!E26</f>
        <v>0</v>
      </c>
      <c r="E55" s="4"/>
      <c r="F55" s="2" t="str">
        <f ca="1">OFFSET(Übersetzungen!B80,,Listen!$A$4,,)</f>
        <v>Demande max.:</v>
      </c>
      <c r="G55" s="22">
        <f>'1.3 Budget_Rekapitulation'!E28</f>
        <v>0</v>
      </c>
      <c r="H55" s="8"/>
      <c r="I55" s="8"/>
      <c r="J55" s="8"/>
      <c r="K55" s="8"/>
      <c r="L55" s="8"/>
      <c r="M55" s="8"/>
      <c r="N55" s="8"/>
    </row>
    <row r="56" spans="2:14" ht="3" customHeight="1" x14ac:dyDescent="0.2">
      <c r="B56" s="15"/>
      <c r="C56" s="15"/>
      <c r="D56" s="23"/>
      <c r="E56" s="4"/>
      <c r="F56" s="4"/>
      <c r="G56" s="23"/>
      <c r="H56" s="8"/>
      <c r="I56" s="8"/>
      <c r="J56" s="8"/>
      <c r="K56" s="8"/>
      <c r="L56" s="8"/>
      <c r="M56" s="8"/>
      <c r="N56" s="8"/>
    </row>
    <row r="57" spans="2:14" x14ac:dyDescent="0.2">
      <c r="B57" s="27" t="str">
        <f ca="1">OFFSET(Übersetzungen!B83,,Listen!$A$4,,)</f>
        <v>Coûts totaux des sous-projets internationaux:</v>
      </c>
      <c r="D57" s="22">
        <f>'1.3 Budget_Rekapitulation'!G26</f>
        <v>0</v>
      </c>
      <c r="E57" s="4"/>
      <c r="F57" s="2" t="str">
        <f ca="1">OFFSET(Übersetzungen!B84,,Listen!$A$4,,)</f>
        <v>Demande max.:</v>
      </c>
      <c r="G57" s="22">
        <f>'1.3 Budget_Rekapitulation'!G29</f>
        <v>0</v>
      </c>
      <c r="H57" s="8"/>
      <c r="I57" s="8"/>
      <c r="J57" s="8"/>
      <c r="K57" s="8"/>
      <c r="L57" s="8"/>
      <c r="M57" s="8"/>
      <c r="N57" s="8"/>
    </row>
    <row r="58" spans="2:14" ht="3" customHeight="1" x14ac:dyDescent="0.2">
      <c r="D58" s="23"/>
      <c r="E58" s="4"/>
      <c r="G58" s="22">
        <f>'1.3 Budget_Rekapitulation'!G75</f>
        <v>0</v>
      </c>
      <c r="H58" s="8"/>
      <c r="I58" s="8"/>
      <c r="J58" s="8"/>
      <c r="K58" s="8"/>
      <c r="L58" s="8"/>
      <c r="M58" s="8"/>
      <c r="N58" s="8"/>
    </row>
    <row r="59" spans="2:14" x14ac:dyDescent="0.2">
      <c r="B59" s="2" t="str">
        <f ca="1">OFFSET(Übersetzungen!B85,,Listen!$A$4,,)</f>
        <v>Coûts totaux projets selon art. 8 (OPVA):</v>
      </c>
      <c r="D59" s="22">
        <f>'1.3 Budget_Rekapitulation'!I26</f>
        <v>0</v>
      </c>
      <c r="F59" s="2" t="str">
        <f ca="1">OFFSET(Übersetzungen!B86,,Listen!$A$4,,)</f>
        <v>Demande max.:</v>
      </c>
      <c r="G59" s="22">
        <f>'1.3 Budget_Rekapitulation'!I30</f>
        <v>0</v>
      </c>
      <c r="H59" s="8"/>
      <c r="I59" s="8"/>
      <c r="J59" s="8"/>
      <c r="K59" s="8"/>
      <c r="L59" s="8"/>
      <c r="M59" s="8"/>
      <c r="N59" s="8"/>
    </row>
    <row r="60" spans="2:14" ht="7.5" customHeight="1" x14ac:dyDescent="0.25">
      <c r="B60" s="1"/>
      <c r="C60" s="1"/>
      <c r="D60" s="21"/>
      <c r="E60" s="16"/>
      <c r="F60" s="1"/>
      <c r="G60" s="24"/>
      <c r="H60" s="8"/>
      <c r="I60" s="8"/>
      <c r="J60" s="8"/>
      <c r="K60" s="8"/>
      <c r="L60" s="8"/>
      <c r="M60" s="8"/>
      <c r="N60" s="8"/>
    </row>
    <row r="61" spans="2:14" ht="15" customHeight="1" x14ac:dyDescent="0.25">
      <c r="B61" s="1" t="str">
        <f ca="1">OFFSET(Übersetzungen!B87,,Listen!$A$4,,)</f>
        <v>Coûts totaux du projet:</v>
      </c>
      <c r="C61" s="1"/>
      <c r="D61" s="24">
        <f>D55+D57+D59</f>
        <v>0</v>
      </c>
      <c r="E61" s="16"/>
      <c r="F61" s="1" t="str">
        <f ca="1">OFFSET(Übersetzungen!B88,,Listen!$A$4,,)</f>
        <v>Montant total:</v>
      </c>
      <c r="G61" s="24">
        <f>SUM(G55:G59)</f>
        <v>0</v>
      </c>
      <c r="H61" s="8"/>
      <c r="I61" s="8"/>
      <c r="J61" s="8"/>
      <c r="K61" s="8"/>
      <c r="L61" s="8"/>
      <c r="M61" s="8"/>
      <c r="N61" s="8"/>
    </row>
    <row r="62" spans="2:14" ht="4.5" customHeight="1" x14ac:dyDescent="0.25">
      <c r="B62" s="1"/>
      <c r="C62" s="1"/>
      <c r="D62" s="21"/>
      <c r="E62" s="16"/>
      <c r="F62" s="1"/>
      <c r="G62" s="24"/>
      <c r="H62" s="8"/>
      <c r="I62" s="8"/>
      <c r="J62" s="8"/>
      <c r="K62" s="8"/>
      <c r="L62" s="8"/>
      <c r="M62" s="8"/>
      <c r="N62" s="8"/>
    </row>
    <row r="63" spans="2:14" ht="15" thickBot="1" x14ac:dyDescent="0.25"/>
    <row r="64" spans="2:14" ht="16.5" thickBot="1" x14ac:dyDescent="0.3">
      <c r="B64" s="129" t="str">
        <f ca="1">OFFSET(Übersetzungen!B89,,Listen!$A$4,,)</f>
        <v>Aide financière demandée:</v>
      </c>
      <c r="C64" s="148"/>
      <c r="D64" s="150"/>
      <c r="E64" s="148"/>
      <c r="F64" s="149">
        <f>'1.3 Budget_Rekapitulation'!E36</f>
        <v>0</v>
      </c>
    </row>
    <row r="65" spans="2:7" ht="3" customHeight="1" thickBot="1" x14ac:dyDescent="0.25"/>
    <row r="66" spans="2:7" ht="15.75" thickBot="1" x14ac:dyDescent="0.3">
      <c r="B66" s="130" t="str">
        <f ca="1">OFFSET(Übersetzungen!B173,,Listen!$A$4,,)</f>
        <v>Total fonds propres en fr.</v>
      </c>
      <c r="C66" s="148"/>
      <c r="D66" s="150"/>
      <c r="E66" s="148"/>
      <c r="F66" s="149">
        <f>'1.3 Budget_Rekapitulation'!K32</f>
        <v>0</v>
      </c>
    </row>
    <row r="67" spans="2:7" x14ac:dyDescent="0.2"/>
    <row r="68" spans="2:7" ht="30.75" customHeight="1" x14ac:dyDescent="0.2">
      <c r="B68" s="309" t="str">
        <f ca="1">OFFSET(Übersetzungen!B176,,Listen!$A$4,,)</f>
        <v>Par la présente, le soussigné confirme en sa qualité de responsable du sous-projet susmentionné que les moyens financiers nécessaires à la réalisation du projet sont disponibles.</v>
      </c>
      <c r="C68" s="309">
        <f ca="1">OFFSET(Übersetzungen!C175,,Listen!$A$4,,)</f>
        <v>0</v>
      </c>
      <c r="D68" s="309">
        <f ca="1">OFFSET(Übersetzungen!D175,,Listen!$A$4,,)</f>
        <v>0</v>
      </c>
      <c r="E68" s="309">
        <f ca="1">OFFSET(Übersetzungen!E175,,Listen!$A$4,,)</f>
        <v>0</v>
      </c>
      <c r="F68" s="309">
        <f ca="1">OFFSET(Übersetzungen!F175,,Listen!$A$4,,)</f>
        <v>0</v>
      </c>
      <c r="G68" s="309">
        <f ca="1">OFFSET(Übersetzungen!G175,,Listen!$A$4,,)</f>
        <v>0</v>
      </c>
    </row>
    <row r="69" spans="2:7" x14ac:dyDescent="0.2"/>
    <row r="70" spans="2:7" x14ac:dyDescent="0.2"/>
    <row r="71" spans="2:7" x14ac:dyDescent="0.2">
      <c r="B71" s="2" t="str">
        <f ca="1">OFFSET(Übersetzungen!B107,,Listen!$A$4,,)</f>
        <v>Lieu et date:</v>
      </c>
      <c r="F71" s="309" t="str">
        <f ca="1">OFFSET(Übersetzungen!B108,,Listen!$A$4,,)</f>
        <v>Signature du responsable de projet:</v>
      </c>
      <c r="G71" s="309"/>
    </row>
    <row r="72" spans="2:7" ht="30.75" customHeight="1" x14ac:dyDescent="0.2">
      <c r="B72" s="310"/>
      <c r="C72" s="310"/>
      <c r="F72" s="314"/>
      <c r="G72" s="314"/>
    </row>
    <row r="73" spans="2:7" x14ac:dyDescent="0.2"/>
    <row r="74" spans="2:7" x14ac:dyDescent="0.2"/>
    <row r="75" spans="2:7" x14ac:dyDescent="0.2"/>
    <row r="76" spans="2:7" x14ac:dyDescent="0.2"/>
    <row r="77" spans="2:7" x14ac:dyDescent="0.2"/>
    <row r="78" spans="2:7" x14ac:dyDescent="0.2"/>
    <row r="79" spans="2:7" x14ac:dyDescent="0.2"/>
    <row r="80" spans="2:7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</sheetData>
  <mergeCells count="18">
    <mergeCell ref="D43:G43"/>
    <mergeCell ref="D45:G45"/>
    <mergeCell ref="D47:G47"/>
    <mergeCell ref="B39:F39"/>
    <mergeCell ref="F2:H3"/>
    <mergeCell ref="B68:G68"/>
    <mergeCell ref="B72:C72"/>
    <mergeCell ref="D16:G16"/>
    <mergeCell ref="D29:G29"/>
    <mergeCell ref="D31:G31"/>
    <mergeCell ref="D33:G33"/>
    <mergeCell ref="D35:G35"/>
    <mergeCell ref="F72:G72"/>
    <mergeCell ref="F71:G71"/>
    <mergeCell ref="D37:G37"/>
    <mergeCell ref="D27:G27"/>
    <mergeCell ref="D51:G51"/>
    <mergeCell ref="D53:G53"/>
  </mergeCells>
  <dataValidations xWindow="451" yWindow="267" count="13">
    <dataValidation type="whole" allowBlank="1" showInputMessage="1" showErrorMessage="1" sqref="D19" xr:uid="{00000000-0002-0000-0200-000001000000}">
      <formula1>2013</formula1>
      <formula2>2030</formula2>
    </dataValidation>
    <dataValidation type="textLength" allowBlank="1" showInputMessage="1" showErrorMessage="1" error="Wählen Sie eine kürzere Bezeichnung." sqref="D53:G53 D27:G27 D51:G51 D29:G29" xr:uid="{00000000-0002-0000-0200-000002000000}">
      <formula1>0</formula1>
      <formula2>60</formula2>
    </dataValidation>
    <dataValidation type="whole" allowBlank="1" showInputMessage="1" showErrorMessage="1" error="Bitte geben Sie die 3- bis 5-stellige Identifikationsnummer Ihrer Bank an." prompt="Bitte geben Sie die 3- bis 5-stellige Identifikationsnummer Ihrer Bank an." sqref="G46" xr:uid="{00000000-0002-0000-0200-000003000000}">
      <formula1>0</formula1>
      <formula2>9999</formula2>
    </dataValidation>
    <dataValidation type="textLength" allowBlank="1" showInputMessage="1" showErrorMessage="1" error="Maximal 35 Zeichen zugelassen._x000a_" sqref="D44 D46" xr:uid="{00000000-0002-0000-0200-000004000000}">
      <formula1>0</formula1>
      <formula2>35</formula2>
    </dataValidation>
    <dataValidation type="textLength" allowBlank="1" showInputMessage="1" showErrorMessage="1" sqref="D31:G32 D34:G36" xr:uid="{00000000-0002-0000-0200-000005000000}">
      <formula1>0</formula1>
      <formula2>39</formula2>
    </dataValidation>
    <dataValidation type="textLength" allowBlank="1" showInputMessage="1" showErrorMessage="1" sqref="D22:G25" xr:uid="{00000000-0002-0000-0200-000006000000}">
      <formula1>0</formula1>
      <formula2>78</formula2>
    </dataValidation>
    <dataValidation type="textLength" allowBlank="1" showInputMessage="1" showErrorMessage="1" error="Maximal 45 Zeichen zugelassen." sqref="B72:C72" xr:uid="{00000000-0002-0000-0200-000007000000}">
      <formula1>0</formula1>
      <formula2>45</formula2>
    </dataValidation>
    <dataValidation type="textLength" allowBlank="1" showInputMessage="1" showErrorMessage="1" error="Bitte drucken Sie diese Seite aus und unterschreiben Sie diese von Hand." sqref="F72:G72" xr:uid="{00000000-0002-0000-0200-000008000000}">
      <formula1>0</formula1>
      <formula2>0</formula2>
    </dataValidation>
    <dataValidation type="textLength" allowBlank="1" showInputMessage="1" showErrorMessage="1" error="Maximal 60 Zeichen zugelassen._x000a_" sqref="D43:G43 D47:G47 D45:G45" xr:uid="{00000000-0002-0000-0200-000009000000}">
      <formula1>0</formula1>
      <formula2>60</formula2>
    </dataValidation>
    <dataValidation type="textLength" allowBlank="1" showInputMessage="1" showErrorMessage="1" sqref="D37:G37 D33:G33" xr:uid="{00000000-0002-0000-0200-00000A000000}">
      <formula1>0</formula1>
      <formula2>60</formula2>
    </dataValidation>
    <dataValidation allowBlank="1" showErrorMessage="1" prompt="Bitte geben Sie die 3- bis 5-stellige Identifikationsnummer Ihrer Bank an." sqref="G41" xr:uid="{00000000-0002-0000-0200-00000B000000}"/>
    <dataValidation allowBlank="1" showInputMessage="1" showErrorMessage="1" error="Wählen Sie eine kürzere Bezeichnung." sqref="D16:G16" xr:uid="{00000000-0002-0000-0200-00000C000000}"/>
    <dataValidation type="list" allowBlank="1" showErrorMessage="1" prompt="Die Projekt ID wird durch das Bundesamt für Landwirtschaft vergeben." sqref="D18" xr:uid="{00000000-0002-0000-0200-00000D000000}">
      <formula1>Projekte</formula1>
    </dataValidation>
  </dataValidations>
  <pageMargins left="0.35433070866141736" right="0.35433070866141736" top="0.78740157480314965" bottom="0.39370078740157483" header="0.31496062992125984" footer="0.31496062992125984"/>
  <pageSetup paperSize="9" scale="70" orientation="portrait" r:id="rId1"/>
  <headerFooter>
    <oddFooter xml:space="preserve">&amp;LVersion 1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00B0F0"/>
  </sheetPr>
  <dimension ref="A1:XFC65"/>
  <sheetViews>
    <sheetView showGridLines="0" zoomScaleNormal="100" zoomScalePageLayoutView="85" workbookViewId="0">
      <selection activeCell="B41" sqref="B41:B42"/>
    </sheetView>
  </sheetViews>
  <sheetFormatPr baseColWidth="10" defaultColWidth="0" defaultRowHeight="14.25" zeroHeight="1" x14ac:dyDescent="0.2"/>
  <cols>
    <col min="1" max="1" width="1.140625" style="158" customWidth="1"/>
    <col min="2" max="2" width="83.42578125" style="158" customWidth="1"/>
    <col min="3" max="3" width="2.5703125" style="158" customWidth="1"/>
    <col min="4" max="251" width="0" style="158" hidden="1" customWidth="1"/>
    <col min="252" max="258" width="0" style="158" hidden="1"/>
    <col min="259" max="16383" width="11.42578125" style="158" hidden="1"/>
    <col min="16384" max="16384" width="10.85546875" style="158" hidden="1" customWidth="1"/>
  </cols>
  <sheetData>
    <row r="1" spans="2:3" ht="30.75" customHeight="1" x14ac:dyDescent="0.25">
      <c r="B1" s="109" t="str">
        <f ca="1">OFFSET(Übersetzungen!B109,,Listen!$A$4,,)</f>
        <v>1.2 Objectifs de la communication du projet</v>
      </c>
      <c r="C1" s="109"/>
    </row>
    <row r="2" spans="2:3" x14ac:dyDescent="0.2">
      <c r="C2" s="175"/>
    </row>
    <row r="3" spans="2:3" x14ac:dyDescent="0.2">
      <c r="B3" s="176" t="str">
        <f ca="1">OFFSET(Übersetzungen!B110,,Listen!$A$4,,)</f>
        <v>Objectif de la communication 1</v>
      </c>
      <c r="C3" s="177"/>
    </row>
    <row r="4" spans="2:3" ht="3" customHeight="1" x14ac:dyDescent="0.2">
      <c r="B4" s="176"/>
      <c r="C4" s="177"/>
    </row>
    <row r="5" spans="2:3" x14ac:dyDescent="0.2">
      <c r="B5" s="165"/>
      <c r="C5" s="177"/>
    </row>
    <row r="6" spans="2:3" ht="3" customHeight="1" x14ac:dyDescent="0.2">
      <c r="B6" s="178"/>
      <c r="C6" s="177"/>
    </row>
    <row r="7" spans="2:3" x14ac:dyDescent="0.2">
      <c r="B7" s="176" t="str">
        <f ca="1">OFFSET(Übersetzungen!B111,,Listen!$A$4,,)</f>
        <v>Objectif de la communication 2</v>
      </c>
      <c r="C7" s="177"/>
    </row>
    <row r="8" spans="2:3" ht="3" customHeight="1" x14ac:dyDescent="0.2">
      <c r="B8" s="176"/>
      <c r="C8" s="177"/>
    </row>
    <row r="9" spans="2:3" x14ac:dyDescent="0.2">
      <c r="B9" s="165"/>
      <c r="C9" s="177"/>
    </row>
    <row r="10" spans="2:3" ht="3" customHeight="1" x14ac:dyDescent="0.2">
      <c r="B10" s="178"/>
      <c r="C10" s="177"/>
    </row>
    <row r="11" spans="2:3" x14ac:dyDescent="0.2">
      <c r="B11" s="176" t="str">
        <f ca="1">OFFSET(Übersetzungen!B112,,Listen!$A$4,,)</f>
        <v>Objectif de la communication 3</v>
      </c>
      <c r="C11" s="177"/>
    </row>
    <row r="12" spans="2:3" ht="3" customHeight="1" x14ac:dyDescent="0.2">
      <c r="B12" s="176"/>
      <c r="C12" s="177"/>
    </row>
    <row r="13" spans="2:3" x14ac:dyDescent="0.2">
      <c r="B13" s="165"/>
      <c r="C13" s="177"/>
    </row>
    <row r="14" spans="2:3" ht="3" customHeight="1" x14ac:dyDescent="0.2">
      <c r="B14" s="178"/>
      <c r="C14" s="177"/>
    </row>
    <row r="15" spans="2:3" x14ac:dyDescent="0.2">
      <c r="B15" s="176" t="str">
        <f ca="1">OFFSET(Übersetzungen!B113,,Listen!$A$4,,)</f>
        <v>Objectif de la communication 4</v>
      </c>
      <c r="C15" s="177"/>
    </row>
    <row r="16" spans="2:3" ht="3" customHeight="1" x14ac:dyDescent="0.2">
      <c r="B16" s="176"/>
      <c r="C16" s="177"/>
    </row>
    <row r="17" spans="2:3" x14ac:dyDescent="0.2">
      <c r="B17" s="165"/>
      <c r="C17" s="177"/>
    </row>
    <row r="18" spans="2:3" ht="3" customHeight="1" x14ac:dyDescent="0.2">
      <c r="B18" s="178"/>
      <c r="C18" s="177"/>
    </row>
    <row r="19" spans="2:3" x14ac:dyDescent="0.2">
      <c r="B19" s="176" t="str">
        <f ca="1">OFFSET(Übersetzungen!B114,,Listen!$A$4,,)</f>
        <v>Objectif de la communication 5</v>
      </c>
      <c r="C19" s="177"/>
    </row>
    <row r="20" spans="2:3" ht="3" customHeight="1" x14ac:dyDescent="0.2">
      <c r="B20" s="178"/>
      <c r="C20" s="177"/>
    </row>
    <row r="21" spans="2:3" x14ac:dyDescent="0.2">
      <c r="B21" s="165"/>
      <c r="C21" s="177"/>
    </row>
    <row r="22" spans="2:3" ht="3" customHeight="1" x14ac:dyDescent="0.2">
      <c r="B22" s="178"/>
      <c r="C22" s="177"/>
    </row>
    <row r="23" spans="2:3" x14ac:dyDescent="0.2">
      <c r="B23" s="176" t="str">
        <f ca="1">OFFSET(Übersetzungen!B115,,Listen!$A$4,,)</f>
        <v>Remarques</v>
      </c>
      <c r="C23" s="177"/>
    </row>
    <row r="24" spans="2:3" ht="3" customHeight="1" x14ac:dyDescent="0.2">
      <c r="B24" s="178"/>
      <c r="C24" s="177"/>
    </row>
    <row r="25" spans="2:3" x14ac:dyDescent="0.2">
      <c r="B25" s="165"/>
      <c r="C25" s="177"/>
    </row>
    <row r="26" spans="2:3" ht="3" customHeight="1" x14ac:dyDescent="0.2">
      <c r="B26" s="178"/>
      <c r="C26" s="177"/>
    </row>
    <row r="27" spans="2:3" x14ac:dyDescent="0.2">
      <c r="B27" s="178"/>
      <c r="C27" s="177"/>
    </row>
    <row r="28" spans="2:3" ht="15" x14ac:dyDescent="0.2">
      <c r="B28" s="156" t="str">
        <f ca="1">OFFSET(Übersetzungen!B116,,Listen!$A$4,,)</f>
        <v>Mise à jour de la stratégie</v>
      </c>
      <c r="C28" s="177"/>
    </row>
    <row r="29" spans="2:3" ht="3" customHeight="1" x14ac:dyDescent="0.2">
      <c r="B29" s="156"/>
      <c r="C29" s="177"/>
    </row>
    <row r="30" spans="2:3" x14ac:dyDescent="0.2">
      <c r="B30" s="165"/>
      <c r="C30" s="178"/>
    </row>
    <row r="31" spans="2:3" ht="3" customHeight="1" x14ac:dyDescent="0.2">
      <c r="B31" s="178"/>
      <c r="C31" s="178"/>
    </row>
    <row r="32" spans="2:3" x14ac:dyDescent="0.2">
      <c r="B32" s="178"/>
      <c r="C32" s="178"/>
    </row>
    <row r="33" spans="2:3" x14ac:dyDescent="0.2">
      <c r="B33" s="178"/>
      <c r="C33" s="178"/>
    </row>
    <row r="34" spans="2:3" x14ac:dyDescent="0.2"/>
    <row r="35" spans="2:3" x14ac:dyDescent="0.2"/>
    <row r="36" spans="2:3" x14ac:dyDescent="0.2"/>
    <row r="37" spans="2:3" x14ac:dyDescent="0.2"/>
    <row r="38" spans="2:3" x14ac:dyDescent="0.2"/>
    <row r="39" spans="2:3" x14ac:dyDescent="0.2"/>
    <row r="40" spans="2:3" ht="15.75" x14ac:dyDescent="0.25">
      <c r="B40" s="316"/>
      <c r="C40" s="316"/>
    </row>
    <row r="41" spans="2:3" ht="7.5" customHeight="1" x14ac:dyDescent="0.25">
      <c r="B41" s="183"/>
      <c r="C41" s="183"/>
    </row>
    <row r="42" spans="2:3" ht="15" x14ac:dyDescent="0.25">
      <c r="B42" s="5"/>
      <c r="C42" s="5"/>
    </row>
    <row r="43" spans="2:3" x14ac:dyDescent="0.2">
      <c r="B43" s="178"/>
      <c r="C43" s="178"/>
    </row>
    <row r="44" spans="2:3" x14ac:dyDescent="0.2">
      <c r="B44" s="178"/>
      <c r="C44" s="178"/>
    </row>
    <row r="45" spans="2:3" x14ac:dyDescent="0.2">
      <c r="B45" s="178"/>
      <c r="C45" s="178"/>
    </row>
    <row r="46" spans="2:3" x14ac:dyDescent="0.2">
      <c r="B46" s="178"/>
      <c r="C46" s="178"/>
    </row>
    <row r="47" spans="2:3" x14ac:dyDescent="0.2">
      <c r="B47" s="178"/>
      <c r="C47" s="178"/>
    </row>
    <row r="48" spans="2:3" x14ac:dyDescent="0.2">
      <c r="B48" s="178"/>
      <c r="C48" s="178"/>
    </row>
    <row r="49" spans="2:3" x14ac:dyDescent="0.2">
      <c r="B49" s="178"/>
      <c r="C49" s="178"/>
    </row>
    <row r="50" spans="2:3" x14ac:dyDescent="0.2">
      <c r="B50" s="178"/>
      <c r="C50" s="178"/>
    </row>
    <row r="51" spans="2:3" x14ac:dyDescent="0.2">
      <c r="B51" s="178"/>
      <c r="C51" s="178"/>
    </row>
    <row r="52" spans="2:3" x14ac:dyDescent="0.2">
      <c r="B52" s="178"/>
      <c r="C52" s="178"/>
    </row>
    <row r="53" spans="2:3" x14ac:dyDescent="0.2">
      <c r="B53" s="178"/>
      <c r="C53" s="178"/>
    </row>
    <row r="54" spans="2:3" ht="15" x14ac:dyDescent="0.25">
      <c r="B54" s="5"/>
      <c r="C54" s="5"/>
    </row>
    <row r="55" spans="2:3" x14ac:dyDescent="0.2">
      <c r="B55" s="178"/>
      <c r="C55" s="178"/>
    </row>
    <row r="56" spans="2:3" x14ac:dyDescent="0.2">
      <c r="B56" s="178"/>
      <c r="C56" s="178"/>
    </row>
    <row r="57" spans="2:3" x14ac:dyDescent="0.2">
      <c r="B57" s="178"/>
      <c r="C57" s="178"/>
    </row>
    <row r="58" spans="2:3" x14ac:dyDescent="0.2">
      <c r="B58" s="178"/>
      <c r="C58" s="178"/>
    </row>
    <row r="59" spans="2:3" x14ac:dyDescent="0.2"/>
    <row r="60" spans="2:3" x14ac:dyDescent="0.2"/>
    <row r="61" spans="2:3" x14ac:dyDescent="0.2"/>
    <row r="62" spans="2:3" x14ac:dyDescent="0.2"/>
    <row r="63" spans="2:3" x14ac:dyDescent="0.2"/>
    <row r="64" spans="2:3" x14ac:dyDescent="0.2"/>
    <row r="65" x14ac:dyDescent="0.2"/>
  </sheetData>
  <mergeCells count="1">
    <mergeCell ref="B40:C40"/>
  </mergeCells>
  <dataValidations count="1">
    <dataValidation type="textLength" allowBlank="1" showInputMessage="1" showErrorMessage="1" error="Maximal 1000 Zeichen zugelassen." sqref="B55:C58 B43:C53 B3:C33" xr:uid="{00000000-0002-0000-03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rgb="FF00B0F0"/>
  </sheetPr>
  <dimension ref="A1:N42"/>
  <sheetViews>
    <sheetView showGridLines="0" zoomScaleNormal="100" zoomScalePageLayoutView="85" workbookViewId="0">
      <selection activeCell="E36" sqref="E36:F36"/>
    </sheetView>
  </sheetViews>
  <sheetFormatPr baseColWidth="10" defaultColWidth="0" defaultRowHeight="14.25" zeroHeight="1" x14ac:dyDescent="0.2"/>
  <cols>
    <col min="1" max="1" width="1.140625" style="158" customWidth="1"/>
    <col min="2" max="2" width="4.140625" style="158" customWidth="1"/>
    <col min="3" max="3" width="28.5703125" style="158" customWidth="1"/>
    <col min="4" max="4" width="0.42578125" style="158" customWidth="1"/>
    <col min="5" max="5" width="20.85546875" style="158" customWidth="1"/>
    <col min="6" max="6" width="0.42578125" style="158" customWidth="1"/>
    <col min="7" max="7" width="19.42578125" style="158" customWidth="1"/>
    <col min="8" max="8" width="0.5703125" style="158" customWidth="1"/>
    <col min="9" max="9" width="23.140625" style="158" customWidth="1"/>
    <col min="10" max="10" width="0.5703125" style="158" customWidth="1"/>
    <col min="11" max="11" width="23.140625" style="158" customWidth="1"/>
    <col min="12" max="12" width="1.42578125" style="158" customWidth="1"/>
    <col min="13" max="14" width="0" style="158" hidden="1" customWidth="1"/>
    <col min="15" max="16384" width="11.42578125" style="158" hidden="1"/>
  </cols>
  <sheetData>
    <row r="1" spans="2:11" x14ac:dyDescent="0.2"/>
    <row r="2" spans="2:11" ht="15.75" x14ac:dyDescent="0.25">
      <c r="B2" s="318" t="str">
        <f ca="1">OFFSET(Übersetzungen!B117,,Listen!$A$4,,)</f>
        <v>1.3 Budget / Récapitulatif du projet d'ensemble  / Fonds probres</v>
      </c>
      <c r="C2" s="318"/>
      <c r="D2" s="318"/>
      <c r="E2" s="318"/>
      <c r="F2" s="318"/>
      <c r="G2" s="318"/>
    </row>
    <row r="3" spans="2:11" x14ac:dyDescent="0.2"/>
    <row r="4" spans="2:11" s="5" customFormat="1" ht="28.5" customHeight="1" x14ac:dyDescent="0.25">
      <c r="B4" s="70" t="str">
        <f ca="1">OFFSET(Übersetzungen!B118,,Listen!$A$4,,)</f>
        <v>No</v>
      </c>
      <c r="C4" s="70" t="str">
        <f ca="1">OFFSET(Übersetzungen!B119,,Listen!$A$4,,)</f>
        <v>Titre du sous-projet (SP)</v>
      </c>
      <c r="D4" s="206"/>
      <c r="E4" s="70" t="str">
        <f ca="1">OFFSET(Übersetzungen!B120,,Listen!$A$4,,)</f>
        <v>SP nationaux fr.</v>
      </c>
      <c r="F4" s="206"/>
      <c r="G4" s="70" t="str">
        <f ca="1">OFFSET(Übersetzungen!B122,,Listen!$A$4,,)</f>
        <v>SP internationaux fr.</v>
      </c>
      <c r="H4" s="71"/>
      <c r="I4" s="70" t="str">
        <f ca="1">OFFSET(Übersetzungen!B123,,Listen!$A$4,,)</f>
        <v>Projets selon art. 8 (OPVA)  fr.</v>
      </c>
      <c r="J4" s="71"/>
      <c r="K4" s="207" t="str">
        <f ca="1">OFFSET(Übersetzungen!B124,,Listen!$A$4,,)</f>
        <v>Fonds propres</v>
      </c>
    </row>
    <row r="5" spans="2:11" x14ac:dyDescent="0.2">
      <c r="B5" s="208">
        <v>1</v>
      </c>
      <c r="C5" s="209" t="str">
        <f>IF('2.1_2.2 Angaben zu TP1'!$B$11=0,"",'2.1_2.2 Angaben zu TP1'!$B$11)</f>
        <v/>
      </c>
      <c r="D5" s="175"/>
      <c r="E5" s="210" t="str">
        <f>IF(OR('2.1_2.2 Angaben zu TP1'!$B$15="national",'2.1_2.2 Angaben zu TP1'!$B$15="Ergänzungsprojekt national",'2.1_2.2 Angaben zu TP1'!$B$15="projet complémentaire national"),'2.3_2.4 Erfassung TP1'!$F$4,"")</f>
        <v/>
      </c>
      <c r="F5" s="211"/>
      <c r="G5" s="210" t="str">
        <f>IF(OR('2.1_2.2 Angaben zu TP1'!$B$15="international",,'2.1_2.2 Angaben zu TP1'!$B$15="Ergänzungsprojekt international",'2.1_2.2 Angaben zu TP1'!$B$15="projet complémentaire international"),'2.3_2.4 Erfassung TP1'!$F$4,"")</f>
        <v/>
      </c>
      <c r="H5" s="175"/>
      <c r="I5" s="210" t="str">
        <f>IF(OR('2.1_2.2 Angaben zu TP1'!$B$15="Projekte nach Art. 8 (LAfV)",'2.1_2.2 Angaben zu TP1'!$B$15="Projets selon art. 8 (OPVA)"),'2.3_2.4 Erfassung TP1'!$F$4,"")</f>
        <v/>
      </c>
      <c r="J5" s="211"/>
      <c r="K5" s="212">
        <f>'2.3_2.4 Erfassung TP1'!D61</f>
        <v>0</v>
      </c>
    </row>
    <row r="6" spans="2:11" hidden="1" x14ac:dyDescent="0.2">
      <c r="B6" s="208"/>
      <c r="C6" s="209"/>
      <c r="D6" s="175"/>
      <c r="E6" s="210"/>
      <c r="F6" s="211"/>
      <c r="G6" s="210"/>
      <c r="H6" s="175"/>
      <c r="I6" s="210" t="str">
        <f>IF(OR('1.3 Budget_Rekapitulation'!$C$11="Leistungsauftrag",'1.3 Budget_Rekapitulation'!$C$11="Leistungsauftrag"),'1.3 Budget_Rekapitulation'!$F$54,"")</f>
        <v/>
      </c>
      <c r="J6" s="211"/>
      <c r="K6" s="212"/>
    </row>
    <row r="7" spans="2:11" hidden="1" x14ac:dyDescent="0.2">
      <c r="B7" s="208"/>
      <c r="C7" s="209"/>
      <c r="D7" s="175"/>
      <c r="E7" s="210"/>
      <c r="F7" s="211"/>
      <c r="G7" s="210"/>
      <c r="H7" s="175"/>
      <c r="I7" s="210"/>
      <c r="J7" s="211"/>
      <c r="K7" s="212"/>
    </row>
    <row r="8" spans="2:11" hidden="1" x14ac:dyDescent="0.2">
      <c r="B8" s="208"/>
      <c r="C8" s="209"/>
      <c r="D8" s="175"/>
      <c r="E8" s="210"/>
      <c r="F8" s="211"/>
      <c r="G8" s="210"/>
      <c r="H8" s="175"/>
      <c r="I8" s="210"/>
      <c r="J8" s="211"/>
      <c r="K8" s="212"/>
    </row>
    <row r="9" spans="2:11" hidden="1" x14ac:dyDescent="0.2">
      <c r="B9" s="208"/>
      <c r="C9" s="209"/>
      <c r="D9" s="175"/>
      <c r="E9" s="210"/>
      <c r="F9" s="211"/>
      <c r="G9" s="210"/>
      <c r="H9" s="175"/>
      <c r="I9" s="210"/>
      <c r="J9" s="211"/>
      <c r="K9" s="212"/>
    </row>
    <row r="10" spans="2:11" hidden="1" x14ac:dyDescent="0.2">
      <c r="B10" s="208"/>
      <c r="C10" s="209"/>
      <c r="D10" s="175"/>
      <c r="E10" s="210"/>
      <c r="F10" s="211"/>
      <c r="G10" s="210"/>
      <c r="H10" s="175"/>
      <c r="I10" s="210"/>
      <c r="J10" s="211"/>
      <c r="K10" s="212"/>
    </row>
    <row r="11" spans="2:11" hidden="1" x14ac:dyDescent="0.2">
      <c r="B11" s="208"/>
      <c r="C11" s="209"/>
      <c r="D11" s="175"/>
      <c r="E11" s="210"/>
      <c r="F11" s="211"/>
      <c r="G11" s="210"/>
      <c r="H11" s="175"/>
      <c r="I11" s="210"/>
      <c r="J11" s="211"/>
      <c r="K11" s="212"/>
    </row>
    <row r="12" spans="2:11" hidden="1" x14ac:dyDescent="0.2">
      <c r="B12" s="208"/>
      <c r="C12" s="209"/>
      <c r="D12" s="175"/>
      <c r="E12" s="210"/>
      <c r="F12" s="211"/>
      <c r="G12" s="210"/>
      <c r="H12" s="175"/>
      <c r="I12" s="210"/>
      <c r="J12" s="211"/>
      <c r="K12" s="212"/>
    </row>
    <row r="13" spans="2:11" hidden="1" x14ac:dyDescent="0.2">
      <c r="B13" s="208"/>
      <c r="C13" s="209"/>
      <c r="D13" s="175"/>
      <c r="E13" s="210"/>
      <c r="F13" s="211"/>
      <c r="G13" s="210"/>
      <c r="H13" s="175"/>
      <c r="I13" s="210"/>
      <c r="J13" s="211"/>
      <c r="K13" s="212"/>
    </row>
    <row r="14" spans="2:11" hidden="1" x14ac:dyDescent="0.2">
      <c r="B14" s="208"/>
      <c r="C14" s="209"/>
      <c r="D14" s="175"/>
      <c r="E14" s="210"/>
      <c r="F14" s="211"/>
      <c r="G14" s="210"/>
      <c r="H14" s="175"/>
      <c r="I14" s="210"/>
      <c r="J14" s="211"/>
      <c r="K14" s="212"/>
    </row>
    <row r="15" spans="2:11" hidden="1" x14ac:dyDescent="0.2">
      <c r="B15" s="208"/>
      <c r="C15" s="209"/>
      <c r="D15" s="175"/>
      <c r="E15" s="210"/>
      <c r="F15" s="211"/>
      <c r="G15" s="210"/>
      <c r="H15" s="175"/>
      <c r="I15" s="210"/>
      <c r="J15" s="211"/>
      <c r="K15" s="212"/>
    </row>
    <row r="16" spans="2:11" hidden="1" x14ac:dyDescent="0.2">
      <c r="B16" s="208"/>
      <c r="C16" s="209"/>
      <c r="D16" s="175"/>
      <c r="E16" s="210"/>
      <c r="F16" s="211"/>
      <c r="G16" s="210"/>
      <c r="H16" s="175"/>
      <c r="I16" s="210"/>
      <c r="J16" s="211"/>
      <c r="K16" s="212"/>
    </row>
    <row r="17" spans="2:12" hidden="1" x14ac:dyDescent="0.2">
      <c r="B17" s="208"/>
      <c r="C17" s="209"/>
      <c r="D17" s="175"/>
      <c r="E17" s="210"/>
      <c r="F17" s="211"/>
      <c r="G17" s="210"/>
      <c r="H17" s="175"/>
      <c r="I17" s="210"/>
      <c r="J17" s="211"/>
      <c r="K17" s="212"/>
    </row>
    <row r="18" spans="2:12" hidden="1" x14ac:dyDescent="0.2">
      <c r="B18" s="208"/>
      <c r="C18" s="209"/>
      <c r="D18" s="175"/>
      <c r="E18" s="210"/>
      <c r="F18" s="211"/>
      <c r="G18" s="210"/>
      <c r="H18" s="175"/>
      <c r="I18" s="210"/>
      <c r="J18" s="211"/>
      <c r="K18" s="212"/>
    </row>
    <row r="19" spans="2:12" hidden="1" x14ac:dyDescent="0.2">
      <c r="B19" s="208"/>
      <c r="C19" s="209"/>
      <c r="D19" s="175"/>
      <c r="E19" s="210"/>
      <c r="F19" s="211"/>
      <c r="G19" s="210"/>
      <c r="H19" s="175"/>
      <c r="I19" s="210"/>
      <c r="J19" s="211"/>
      <c r="K19" s="212"/>
    </row>
    <row r="20" spans="2:12" hidden="1" x14ac:dyDescent="0.2">
      <c r="B20" s="208"/>
      <c r="C20" s="209"/>
      <c r="D20" s="175"/>
      <c r="E20" s="210"/>
      <c r="F20" s="211"/>
      <c r="G20" s="210"/>
      <c r="H20" s="175"/>
      <c r="I20" s="210"/>
      <c r="J20" s="211"/>
      <c r="K20" s="212"/>
    </row>
    <row r="21" spans="2:12" hidden="1" x14ac:dyDescent="0.2">
      <c r="B21" s="208"/>
      <c r="C21" s="209"/>
      <c r="D21" s="175"/>
      <c r="E21" s="210"/>
      <c r="F21" s="211"/>
      <c r="G21" s="210"/>
      <c r="H21" s="175"/>
      <c r="I21" s="210"/>
      <c r="J21" s="211"/>
      <c r="K21" s="212"/>
    </row>
    <row r="22" spans="2:12" hidden="1" x14ac:dyDescent="0.2">
      <c r="B22" s="208"/>
      <c r="C22" s="209"/>
      <c r="D22" s="175"/>
      <c r="E22" s="210"/>
      <c r="F22" s="211"/>
      <c r="G22" s="210"/>
      <c r="H22" s="175"/>
      <c r="I22" s="210"/>
      <c r="J22" s="211"/>
      <c r="K22" s="212"/>
    </row>
    <row r="23" spans="2:12" hidden="1" x14ac:dyDescent="0.2">
      <c r="B23" s="208"/>
      <c r="C23" s="209"/>
      <c r="D23" s="175"/>
      <c r="E23" s="210"/>
      <c r="F23" s="211"/>
      <c r="G23" s="210"/>
      <c r="H23" s="175"/>
      <c r="I23" s="210"/>
      <c r="J23" s="211"/>
      <c r="K23" s="212"/>
    </row>
    <row r="24" spans="2:12" hidden="1" x14ac:dyDescent="0.2">
      <c r="B24" s="208"/>
      <c r="C24" s="209"/>
      <c r="D24" s="175"/>
      <c r="E24" s="210"/>
      <c r="F24" s="211"/>
      <c r="G24" s="210"/>
      <c r="H24" s="175"/>
      <c r="I24" s="210"/>
      <c r="J24" s="211"/>
      <c r="K24" s="212"/>
    </row>
    <row r="25" spans="2:12" x14ac:dyDescent="0.2"/>
    <row r="26" spans="2:12" ht="15" x14ac:dyDescent="0.25">
      <c r="B26" s="1" t="str">
        <f ca="1">OFFSET(Übersetzungen!B125,,Listen!$A$4,,)</f>
        <v>Coûts imputables totaux</v>
      </c>
      <c r="C26" s="1"/>
      <c r="D26" s="213"/>
      <c r="E26" s="214">
        <f>SUM(E5:E24)</f>
        <v>0</v>
      </c>
      <c r="F26" s="215"/>
      <c r="G26" s="214">
        <f>SUM(G5:G24)</f>
        <v>0</v>
      </c>
      <c r="I26" s="214">
        <f>SUM(I5:I24)</f>
        <v>0</v>
      </c>
      <c r="J26" s="214"/>
      <c r="K26" s="214"/>
    </row>
    <row r="27" spans="2:12" x14ac:dyDescent="0.2">
      <c r="E27" s="216"/>
      <c r="F27" s="216"/>
      <c r="G27" s="216"/>
    </row>
    <row r="28" spans="2:12" s="1" customFormat="1" ht="46.5" customHeight="1" x14ac:dyDescent="0.25">
      <c r="B28" s="322" t="str">
        <f ca="1">OFFSET(Übersetzungen!B126,,Listen!$A$4,,)</f>
        <v>Aide financière maximale pour les SP nationaux 
(50% des coûts imputables)</v>
      </c>
      <c r="C28" s="323"/>
      <c r="D28" s="217"/>
      <c r="E28" s="218">
        <f>0.5*E26</f>
        <v>0</v>
      </c>
      <c r="F28" s="219"/>
      <c r="G28" s="220"/>
      <c r="H28" s="220"/>
      <c r="I28" s="220"/>
      <c r="J28" s="221"/>
      <c r="K28" s="221"/>
    </row>
    <row r="29" spans="2:12" ht="60.75" customHeight="1" x14ac:dyDescent="0.2">
      <c r="B29" s="319" t="str">
        <f ca="1">OFFSET(Übersetzungen!B128,,Listen!$A$4,,)</f>
        <v>Aide financière maximale pour les SP internationaux 
(50% des coûts imputables)</v>
      </c>
      <c r="C29" s="319"/>
      <c r="D29" s="217"/>
      <c r="E29" s="219"/>
      <c r="F29" s="219"/>
      <c r="G29" s="218">
        <f>0.5*G26</f>
        <v>0</v>
      </c>
      <c r="H29" s="219"/>
      <c r="I29" s="219"/>
      <c r="J29" s="216"/>
      <c r="K29" s="216"/>
    </row>
    <row r="30" spans="2:12" ht="60.75" customHeight="1" x14ac:dyDescent="0.2">
      <c r="B30" s="319" t="str">
        <f ca="1">OFFSET(Übersetzungen!B129,,Listen!$A$4,,)</f>
        <v>Aide financière maximale pour les "projets selon art. 8 (OPVA)"
(100% des coûts imputables)</v>
      </c>
      <c r="C30" s="319"/>
      <c r="D30" s="219"/>
      <c r="E30" s="219"/>
      <c r="F30" s="219"/>
      <c r="G30" s="219"/>
      <c r="H30" s="219"/>
      <c r="I30" s="218">
        <f>I26</f>
        <v>0</v>
      </c>
      <c r="J30" s="222"/>
      <c r="K30" s="222"/>
    </row>
    <row r="31" spans="2:12" x14ac:dyDescent="0.2">
      <c r="E31" s="216"/>
      <c r="F31" s="216"/>
      <c r="G31" s="216"/>
    </row>
    <row r="32" spans="2:12" ht="15.75" thickBot="1" x14ac:dyDescent="0.3">
      <c r="B32" s="1" t="str">
        <f ca="1">OFFSET(Übersetzungen!B130,,Listen!$A$4,,)</f>
        <v>Aide financière: montant maximal</v>
      </c>
      <c r="C32" s="1"/>
      <c r="E32" s="321">
        <f>E28+G29+I30</f>
        <v>0</v>
      </c>
      <c r="F32" s="321"/>
      <c r="G32" s="216"/>
      <c r="I32" s="223" t="str">
        <f ca="1">OFFSET(Übersetzungen!B131,,Listen!$A$4,,)</f>
        <v>Somme des fonds propres</v>
      </c>
      <c r="K32" s="317">
        <f>SUM(K5:K24)</f>
        <v>0</v>
      </c>
      <c r="L32" s="317"/>
    </row>
    <row r="33" spans="2:9" ht="15.75" thickTop="1" x14ac:dyDescent="0.25">
      <c r="B33" s="1"/>
      <c r="C33" s="1"/>
      <c r="E33" s="224"/>
      <c r="F33" s="216"/>
      <c r="G33" s="216"/>
    </row>
    <row r="34" spans="2:9" ht="15" thickBot="1" x14ac:dyDescent="0.25"/>
    <row r="35" spans="2:9" ht="3.75" customHeight="1" x14ac:dyDescent="0.2">
      <c r="B35" s="225"/>
      <c r="C35" s="226"/>
      <c r="D35" s="226"/>
      <c r="E35" s="226"/>
      <c r="F35" s="226"/>
      <c r="G35" s="226"/>
      <c r="H35" s="226"/>
      <c r="I35" s="227"/>
    </row>
    <row r="36" spans="2:9" ht="15.75" x14ac:dyDescent="0.25">
      <c r="B36" s="228" t="str">
        <f ca="1">OFFSET(Übersetzungen!B132,,Listen!$A$4,,)</f>
        <v>Aide financière demandée:</v>
      </c>
      <c r="E36" s="320"/>
      <c r="F36" s="320"/>
      <c r="I36" s="229"/>
    </row>
    <row r="37" spans="2:9" ht="3.75" customHeight="1" thickBot="1" x14ac:dyDescent="0.25">
      <c r="B37" s="230"/>
      <c r="C37" s="231"/>
      <c r="D37" s="231"/>
      <c r="E37" s="231"/>
      <c r="F37" s="231"/>
      <c r="G37" s="231"/>
      <c r="H37" s="231"/>
      <c r="I37" s="232"/>
    </row>
    <row r="38" spans="2:9" x14ac:dyDescent="0.2"/>
    <row r="42" spans="2:9" x14ac:dyDescent="0.2"/>
  </sheetData>
  <sheetProtection selectLockedCells="1"/>
  <mergeCells count="7">
    <mergeCell ref="K32:L32"/>
    <mergeCell ref="B2:G2"/>
    <mergeCell ref="B30:C30"/>
    <mergeCell ref="E36:F36"/>
    <mergeCell ref="E32:F32"/>
    <mergeCell ref="B28:C28"/>
    <mergeCell ref="B29:C29"/>
  </mergeCells>
  <dataValidations count="1">
    <dataValidation type="decimal" operator="greaterThan" allowBlank="1" showInputMessage="1" showErrorMessage="1" error="Der eingegebene Wert ist nicht gültig._x000a_La valeur saisie n'est pas valide." sqref="E36:F36" xr:uid="{00000000-0002-0000-0400-000000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74" orientation="portrait" r:id="rId1"/>
  <headerFooter>
    <oddFooter xml:space="preserve">&amp;LVersion 1 </oddFooter>
  </headerFooter>
  <rowBreaks count="1" manualBreakCount="1">
    <brk id="38" max="15" man="1"/>
  </rowBreaks>
  <colBreaks count="1" manualBreakCount="1">
    <brk id="12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tabColor theme="5" tint="0.59999389629810485"/>
  </sheetPr>
  <dimension ref="A1:BFO19026"/>
  <sheetViews>
    <sheetView showGridLines="0" topLeftCell="A5" zoomScaleNormal="100" zoomScalePageLayoutView="85" workbookViewId="0">
      <selection activeCell="B29" sqref="B29"/>
    </sheetView>
  </sheetViews>
  <sheetFormatPr baseColWidth="10" defaultColWidth="0" defaultRowHeight="0" customHeight="1" zeroHeight="1" x14ac:dyDescent="0.2"/>
  <cols>
    <col min="1" max="1" width="1.140625" style="2" customWidth="1"/>
    <col min="2" max="2" width="83.42578125" style="2" customWidth="1"/>
    <col min="3" max="3" width="3.85546875" style="2" customWidth="1"/>
    <col min="4" max="253" width="11.42578125" style="2" hidden="1" customWidth="1"/>
    <col min="254" max="1523" width="0" style="2" hidden="1" customWidth="1"/>
    <col min="1524" max="2398" width="11.42578125" style="2" hidden="1" customWidth="1"/>
    <col min="2399" max="16384" width="11.42578125" style="2" hidden="1"/>
  </cols>
  <sheetData>
    <row r="1" spans="2:3" ht="14.25" x14ac:dyDescent="0.2"/>
    <row r="2" spans="2:3" ht="18" x14ac:dyDescent="0.25">
      <c r="B2" s="13" t="str">
        <f ca="1">OFFSET(Übersetzungen!B133,,Listen!$A$4,,) &amp;C7</f>
        <v xml:space="preserve">2. Indications sur le sous-projet </v>
      </c>
    </row>
    <row r="3" spans="2:3" ht="15.75" x14ac:dyDescent="0.25">
      <c r="B3" s="3" t="str">
        <f ca="1">OFFSET(Übersetzungen!B134,,Listen!$A$4,,)</f>
        <v>2.1  Coordonnées du sous-projet</v>
      </c>
    </row>
    <row r="4" spans="2:3" ht="15.75" x14ac:dyDescent="0.25">
      <c r="B4" s="3"/>
    </row>
    <row r="5" spans="2:3" ht="28.5" customHeight="1" x14ac:dyDescent="0.2">
      <c r="B5" s="15" t="str">
        <f ca="1">OFFSET(Übersetzungen!B135,,Listen!$A$4,,)</f>
        <v>Les deux feuilles de calcul suivantes (chapitres 2.1 à 2.4) doivent être remplies pour le projet principal (correspondant au sous-projet no 1) et pour chaque sous-projet (numérotation continue).</v>
      </c>
      <c r="C5" s="15"/>
    </row>
    <row r="6" spans="2:3" ht="14.25" x14ac:dyDescent="0.2">
      <c r="B6" s="6"/>
      <c r="C6" s="6"/>
    </row>
    <row r="7" spans="2:3" ht="15" x14ac:dyDescent="0.25">
      <c r="B7" s="1" t="str">
        <f ca="1">OFFSET(Übersetzungen!B136,,Listen!$A$4,,)</f>
        <v>Sous-projet no 1</v>
      </c>
      <c r="C7" s="90"/>
    </row>
    <row r="8" spans="2:3" ht="3" customHeight="1" x14ac:dyDescent="0.2">
      <c r="C8" s="4"/>
    </row>
    <row r="9" spans="2:3" ht="14.25" x14ac:dyDescent="0.2">
      <c r="B9" s="2" t="str">
        <f ca="1">OFFSET(Übersetzungen!B137,,Listen!$A$4,,)</f>
        <v>Titre du sous-projet:</v>
      </c>
      <c r="C9" s="15"/>
    </row>
    <row r="10" spans="2:3" ht="3" customHeight="1" x14ac:dyDescent="0.2">
      <c r="C10" s="15"/>
    </row>
    <row r="11" spans="2:3" ht="14.25" x14ac:dyDescent="0.2">
      <c r="B11" s="165"/>
      <c r="C11" s="15"/>
    </row>
    <row r="12" spans="2:3" ht="3" customHeight="1" x14ac:dyDescent="0.2">
      <c r="C12" s="4"/>
    </row>
    <row r="13" spans="2:3" ht="14.25" x14ac:dyDescent="0.2">
      <c r="B13" s="2" t="str">
        <f ca="1">OFFSET(Übersetzungen!B138,,Listen!$A$4,,)</f>
        <v>Type de sous-projet:</v>
      </c>
    </row>
    <row r="14" spans="2:3" ht="3" customHeight="1" x14ac:dyDescent="0.2"/>
    <row r="15" spans="2:3" ht="14.25" x14ac:dyDescent="0.2">
      <c r="B15" s="165"/>
    </row>
    <row r="16" spans="2:3" ht="3" customHeight="1" x14ac:dyDescent="0.2"/>
    <row r="17" spans="2:3" ht="14.25" x14ac:dyDescent="0.2">
      <c r="B17" s="2" t="str">
        <f ca="1">OFFSET(Übersetzungen!B142,,Listen!$A$4,,)</f>
        <v>Direction du projet (nom):</v>
      </c>
    </row>
    <row r="18" spans="2:3" ht="3" customHeight="1" x14ac:dyDescent="0.2">
      <c r="C18" s="6"/>
    </row>
    <row r="19" spans="2:3" ht="14.25" x14ac:dyDescent="0.2">
      <c r="B19" s="165"/>
    </row>
    <row r="20" spans="2:3" ht="3" customHeight="1" x14ac:dyDescent="0.2"/>
    <row r="21" spans="2:3" ht="14.25" x14ac:dyDescent="0.2">
      <c r="B21" s="2" t="str">
        <f ca="1">OFFSET(Übersetzungen!B143,,Listen!$A$4,,)</f>
        <v>Téléphone:</v>
      </c>
    </row>
    <row r="22" spans="2:3" ht="3" customHeight="1" x14ac:dyDescent="0.2"/>
    <row r="23" spans="2:3" ht="14.25" x14ac:dyDescent="0.2">
      <c r="B23" s="165"/>
    </row>
    <row r="24" spans="2:3" ht="7.5" customHeight="1" x14ac:dyDescent="0.2"/>
    <row r="25" spans="2:3" ht="14.25" x14ac:dyDescent="0.2"/>
    <row r="26" spans="2:3" ht="15.75" x14ac:dyDescent="0.25">
      <c r="B26" s="3" t="str">
        <f ca="1">OFFSET(Übersetzungen!B144,,Listen!$A$4,,)</f>
        <v>2.2 Description et objectifs du sous-projet</v>
      </c>
    </row>
    <row r="27" spans="2:3" ht="3" customHeight="1" x14ac:dyDescent="0.25">
      <c r="B27" s="3"/>
    </row>
    <row r="28" spans="2:3" ht="14.25" x14ac:dyDescent="0.2">
      <c r="B28" s="2" t="str">
        <f ca="1">OFFSET(Übersetzungen!B145,,Listen!$A$4,,)</f>
        <v>Description du sous-projet:</v>
      </c>
      <c r="C28" s="18"/>
    </row>
    <row r="29" spans="2:3" ht="3" customHeight="1" x14ac:dyDescent="0.2">
      <c r="C29" s="18"/>
    </row>
    <row r="30" spans="2:3" ht="14.25" x14ac:dyDescent="0.2">
      <c r="B30" s="167"/>
      <c r="C30" s="18"/>
    </row>
    <row r="31" spans="2:3" ht="3" customHeight="1" x14ac:dyDescent="0.2">
      <c r="C31" s="18"/>
    </row>
    <row r="32" spans="2:3" ht="14.25" x14ac:dyDescent="0.2">
      <c r="B32" s="95" t="str">
        <f ca="1">OFFSET(Übersetzungen!B146,,Listen!$A$4,,)</f>
        <v>Contribution du sous-projet aux objectifs de la communication:</v>
      </c>
      <c r="C32" s="18"/>
    </row>
    <row r="33" spans="2:3" ht="3" customHeight="1" x14ac:dyDescent="0.2">
      <c r="C33" s="18"/>
    </row>
    <row r="34" spans="2:3" ht="14.25" x14ac:dyDescent="0.2">
      <c r="B34" s="167"/>
      <c r="C34" s="18"/>
    </row>
    <row r="35" spans="2:3" ht="3" customHeight="1" x14ac:dyDescent="0.2">
      <c r="C35" s="18"/>
    </row>
    <row r="36" spans="2:3" ht="14.25" x14ac:dyDescent="0.2">
      <c r="B36" s="95" t="str">
        <f ca="1">OFFSET(Übersetzungen!B147,,Listen!$A$4,,)</f>
        <v>Groupe(s) cible:</v>
      </c>
    </row>
    <row r="37" spans="2:3" ht="3" customHeight="1" x14ac:dyDescent="0.2">
      <c r="B37" s="95"/>
    </row>
    <row r="38" spans="2:3" ht="14.25" x14ac:dyDescent="0.2">
      <c r="B38" s="165"/>
    </row>
    <row r="39" spans="2:3" ht="3" customHeight="1" x14ac:dyDescent="0.2">
      <c r="B39" s="8"/>
    </row>
    <row r="40" spans="2:3" ht="14.25" x14ac:dyDescent="0.2">
      <c r="B40" s="95" t="str">
        <f ca="1">OFFSET(Übersetzungen!B148,,Listen!$A$4,,)</f>
        <v>Communication centrale du sous-projet:</v>
      </c>
    </row>
    <row r="41" spans="2:3" ht="3" customHeight="1" x14ac:dyDescent="0.2"/>
    <row r="42" spans="2:3" ht="14.25" x14ac:dyDescent="0.2">
      <c r="B42" s="165"/>
    </row>
    <row r="43" spans="2:3" ht="3" customHeight="1" x14ac:dyDescent="0.2"/>
    <row r="44" spans="2:3" ht="14.25" x14ac:dyDescent="0.2">
      <c r="B44" s="95" t="str">
        <f ca="1">OFFSET(Übersetzungen!B149,,Listen!$A$4,,)</f>
        <v>Objectifs quantitatifs du sous-projet:</v>
      </c>
    </row>
    <row r="45" spans="2:3" ht="3" customHeight="1" x14ac:dyDescent="0.2"/>
    <row r="46" spans="2:3" ht="14.25" x14ac:dyDescent="0.2">
      <c r="B46" s="165"/>
    </row>
    <row r="47" spans="2:3" ht="3" customHeight="1" x14ac:dyDescent="0.2"/>
    <row r="48" spans="2:3" ht="14.25" x14ac:dyDescent="0.2">
      <c r="B48" s="2" t="str">
        <f ca="1">OFFSET(Übersetzungen!B150,,Listen!$A$4,,)</f>
        <v>Objectifs qualitatifs du sous-projet:</v>
      </c>
    </row>
    <row r="49" spans="2:2" ht="3" customHeight="1" x14ac:dyDescent="0.2"/>
    <row r="50" spans="2:2" ht="14.25" x14ac:dyDescent="0.2">
      <c r="B50" s="165"/>
    </row>
    <row r="51" spans="2:2" ht="14.25" x14ac:dyDescent="0.2"/>
    <row r="52" spans="2:2" ht="14.25" x14ac:dyDescent="0.2"/>
    <row r="53" spans="2:2" ht="14.25" x14ac:dyDescent="0.2"/>
    <row r="54" spans="2:2" ht="14.25" hidden="1" customHeight="1" x14ac:dyDescent="0.2"/>
    <row r="55" spans="2:2" ht="14.25" hidden="1" customHeight="1" x14ac:dyDescent="0.2"/>
    <row r="56" spans="2:2" ht="14.25" hidden="1" customHeight="1" x14ac:dyDescent="0.2"/>
    <row r="57" spans="2:2" ht="14.25" hidden="1" customHeight="1" x14ac:dyDescent="0.2"/>
    <row r="58" spans="2:2" ht="14.25" hidden="1" customHeight="1" x14ac:dyDescent="0.2"/>
    <row r="59" spans="2:2" ht="14.25" hidden="1" customHeight="1" x14ac:dyDescent="0.2"/>
    <row r="60" spans="2:2" ht="14.25" hidden="1" customHeight="1" x14ac:dyDescent="0.2"/>
    <row r="61" spans="2:2" ht="14.25" hidden="1" customHeight="1" x14ac:dyDescent="0.2"/>
    <row r="62" spans="2:2" ht="14.25" hidden="1" customHeight="1" x14ac:dyDescent="0.2"/>
    <row r="63" spans="2:2" ht="14.25" hidden="1" customHeight="1" x14ac:dyDescent="0.2"/>
    <row r="64" spans="2:2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</sheetData>
  <dataValidations count="5">
    <dataValidation type="whole" allowBlank="1" showInputMessage="1" showErrorMessage="1" sqref="C8" xr:uid="{00000000-0002-0000-0500-000000000000}">
      <formula1>1</formula1>
      <formula2>99</formula2>
    </dataValidation>
    <dataValidation type="whole" allowBlank="1" showInputMessage="1" showErrorMessage="1" error="Die Teilprojekt Nr. muss ein- oder zweistellig sein." sqref="C7" xr:uid="{00000000-0002-0000-0500-000001000000}">
      <formula1>1</formula1>
      <formula2>99</formula2>
    </dataValidation>
    <dataValidation type="textLength" allowBlank="1" showInputMessage="1" showErrorMessage="1" sqref="C21:C23 C16:C17 C9:C11" xr:uid="{00000000-0002-0000-0500-000002000000}">
      <formula1>0</formula1>
      <formula2>39</formula2>
    </dataValidation>
    <dataValidation type="textLength" allowBlank="1" showInputMessage="1" showErrorMessage="1" error="Maximal 78 Zeichen zuglassen." sqref="C28:C35" xr:uid="{00000000-0002-0000-0500-000003000000}">
      <formula1>0</formula1>
      <formula2>78</formula2>
    </dataValidation>
    <dataValidation type="list" allowBlank="1" showErrorMessage="1" error="Bitte wählen Sie des Art des Teilprojekts aus dem Drop-down Menü_x000a_" prompt="Betrifft das Teilprojekt nicht alle Anbieter desselben Produkts auf nationaler Ebene oder wird das Teilprojekt nicht von der nationalen Organisation geleitet, gilt es als regionales Teilprojekt." sqref="C14 B15" xr:uid="{00000000-0002-0000-0500-000004000000}">
      <formula1>Art_des_Teilprojekts</formula1>
    </dataValidation>
  </dataValidations>
  <pageMargins left="0.7" right="0.7" top="0.78740157499999996" bottom="0.78740157499999996" header="0.3" footer="0.3"/>
  <pageSetup paperSize="9" scale="91" orientation="portrait" r:id="rId1"/>
  <headerFooter>
    <oddFooter xml:space="preserve">&amp;LVersion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tabColor theme="5" tint="0.59999389629810485"/>
  </sheetPr>
  <dimension ref="B1:AB79"/>
  <sheetViews>
    <sheetView showGridLines="0" zoomScale="85" zoomScaleNormal="85" workbookViewId="0">
      <selection activeCell="E53" sqref="E53"/>
    </sheetView>
  </sheetViews>
  <sheetFormatPr baseColWidth="10" defaultColWidth="0" defaultRowHeight="14.25" zeroHeight="1" x14ac:dyDescent="0.2"/>
  <cols>
    <col min="1" max="2" width="3.5703125" style="2" customWidth="1"/>
    <col min="3" max="3" width="30.42578125" style="2" customWidth="1"/>
    <col min="4" max="4" width="40" style="2" customWidth="1"/>
    <col min="5" max="5" width="92.140625" style="2" customWidth="1"/>
    <col min="6" max="6" width="61.85546875" style="2" customWidth="1"/>
    <col min="7" max="9" width="13.5703125" style="2" customWidth="1"/>
    <col min="10" max="10" width="4.85546875" style="2" customWidth="1"/>
    <col min="11" max="11" width="11.42578125" style="2" hidden="1" customWidth="1"/>
    <col min="12" max="12" width="41.140625" style="2" hidden="1" customWidth="1"/>
    <col min="13" max="21" width="13.140625" style="2" hidden="1" customWidth="1"/>
    <col min="22" max="22" width="5" style="2" hidden="1" customWidth="1"/>
    <col min="23" max="28" width="13.140625" style="2" hidden="1" customWidth="1"/>
    <col min="29" max="254" width="0" style="2" hidden="1" customWidth="1"/>
    <col min="255" max="16384" width="0" style="2" hidden="1"/>
  </cols>
  <sheetData>
    <row r="1" spans="2:23" x14ac:dyDescent="0.2">
      <c r="H1" s="2" t="s">
        <v>91</v>
      </c>
    </row>
    <row r="2" spans="2:23" ht="15.75" x14ac:dyDescent="0.25">
      <c r="B2" s="318" t="str">
        <f ca="1">OFFSET(Übersetzungen!B151,,Listen!$A$4,,)</f>
        <v>2.3 Plan de mesures et budget du sous-projet</v>
      </c>
      <c r="C2" s="318"/>
      <c r="D2" s="318"/>
      <c r="E2" s="318"/>
      <c r="F2" s="318"/>
    </row>
    <row r="3" spans="2:23" ht="15.75" x14ac:dyDescent="0.25">
      <c r="B3" s="3"/>
    </row>
    <row r="4" spans="2:23" x14ac:dyDescent="0.2">
      <c r="B4" s="2" t="str">
        <f ca="1">OFFSET(Übersetzungen!B152,,Listen!$A$4,,)</f>
        <v>Sous-projet no:</v>
      </c>
      <c r="D4" s="65">
        <v>1</v>
      </c>
      <c r="E4" s="118" t="str">
        <f ca="1">OFFSET(Übersetzungen!B155,,Listen!$A$4,,)</f>
        <v>Total imputable:</v>
      </c>
      <c r="F4" s="119">
        <f>I44</f>
        <v>0</v>
      </c>
    </row>
    <row r="5" spans="2:23" ht="3" customHeight="1" x14ac:dyDescent="0.2">
      <c r="D5" s="65"/>
      <c r="E5" s="118"/>
    </row>
    <row r="6" spans="2:23" x14ac:dyDescent="0.2">
      <c r="B6" s="2" t="str">
        <f ca="1">OFFSET(Übersetzungen!B153,,Listen!$A$4,,)</f>
        <v>Titre du sous-projet:</v>
      </c>
      <c r="D6" s="65" t="str">
        <f>IF('2.1_2.2 Angaben zu TP1'!$B$11=0,"",'2.1_2.2 Angaben zu TP1'!$B$11)</f>
        <v/>
      </c>
      <c r="E6" s="118"/>
      <c r="F6" s="119"/>
    </row>
    <row r="7" spans="2:23" ht="3" customHeight="1" x14ac:dyDescent="0.2">
      <c r="D7" s="65"/>
      <c r="E7" s="118"/>
    </row>
    <row r="8" spans="2:23" x14ac:dyDescent="0.2">
      <c r="B8" s="2" t="str">
        <f ca="1">OFFSET(Übersetzungen!B154,,Listen!$A$4,,)</f>
        <v>Type de sous-projet:</v>
      </c>
      <c r="D8" s="65" t="str">
        <f>IF('2.1_2.2 Angaben zu TP1'!$B$15=0,"",'2.1_2.2 Angaben zu TP1'!$B$15)</f>
        <v/>
      </c>
      <c r="E8" s="118"/>
      <c r="F8" s="119"/>
    </row>
    <row r="9" spans="2:23" x14ac:dyDescent="0.2">
      <c r="D9" s="4"/>
    </row>
    <row r="10" spans="2:23" ht="15" x14ac:dyDescent="0.25">
      <c r="B10" s="1" t="str">
        <f ca="1">OFFSET(Übersetzungen!B156,,Listen!$A$4,,)</f>
        <v>Coûts totaux selon instruments et supports publicitaires</v>
      </c>
      <c r="C10" s="1"/>
      <c r="D10" s="4"/>
    </row>
    <row r="11" spans="2:23" ht="6.75" customHeight="1" x14ac:dyDescent="0.2"/>
    <row r="12" spans="2:23" s="121" customFormat="1" ht="79.5" customHeight="1" x14ac:dyDescent="0.2">
      <c r="B12" s="120" t="str">
        <f ca="1">OFFSET(Übersetzungen!B157,,Listen!$A$4,,)</f>
        <v>No</v>
      </c>
      <c r="C12" s="120" t="str">
        <f ca="1">OFFSET(Übersetzungen!B158,,Listen!$A$4,,)</f>
        <v>Mesure</v>
      </c>
      <c r="D12" s="70" t="str">
        <f ca="1">OFFSET(Übersetzungen!B159,,Listen!$A$4,,)</f>
        <v>Support publicitaire</v>
      </c>
      <c r="E12" s="120" t="str">
        <f ca="1">OFFSET(Übersetzungen!B160,,Listen!$A$4,,)</f>
        <v>Déscription</v>
      </c>
      <c r="F12" s="70" t="str">
        <f ca="1">OFFSET(Übersetzungen!B161,,Listen!$A$4,,)</f>
        <v>Mesures complémentaires</v>
      </c>
      <c r="G12" s="70" t="str">
        <f ca="1">OFFSET(Übersetzungen!B162,,Listen!$A$4,,)</f>
        <v>Budget brut 
TVA comprise, en fr.</v>
      </c>
      <c r="H12" s="70" t="str">
        <f ca="1">OFFSET(Übersetzungen!B163,,Listen!$A$4,,)</f>
        <v>Réduction des frais 
TVA comprise, en fr.</v>
      </c>
      <c r="I12" s="70" t="str">
        <f ca="1">OFFSET(Übersetzungen!B164,,Listen!$A$4,,)</f>
        <v>Budget net
TVA comprise, en fr.</v>
      </c>
      <c r="J12" s="71"/>
      <c r="L12" s="2"/>
      <c r="M12" s="2"/>
      <c r="O12" s="122"/>
      <c r="P12" s="122"/>
      <c r="Q12" s="122"/>
      <c r="R12" s="122"/>
      <c r="S12" s="122"/>
      <c r="T12" s="122"/>
      <c r="U12" s="122"/>
      <c r="V12" s="122"/>
      <c r="W12" s="122"/>
    </row>
    <row r="13" spans="2:23" s="1" customFormat="1" ht="15" x14ac:dyDescent="0.25">
      <c r="B13" s="7">
        <v>1</v>
      </c>
      <c r="C13" s="74"/>
      <c r="D13" s="74"/>
      <c r="E13" s="74"/>
      <c r="F13" s="75"/>
      <c r="G13" s="76"/>
      <c r="H13" s="76"/>
      <c r="I13" s="53">
        <f t="shared" ref="I13:I42" si="0">G13-H13</f>
        <v>0</v>
      </c>
      <c r="L13" s="2"/>
      <c r="M13" s="2"/>
      <c r="O13" s="2"/>
      <c r="P13" s="2"/>
      <c r="Q13" s="2"/>
      <c r="R13" s="2"/>
      <c r="S13" s="2"/>
      <c r="T13" s="2"/>
      <c r="U13" s="2"/>
      <c r="V13" s="2"/>
      <c r="W13" s="2"/>
    </row>
    <row r="14" spans="2:23" s="1" customFormat="1" ht="15" x14ac:dyDescent="0.25">
      <c r="B14" s="7">
        <v>2</v>
      </c>
      <c r="C14" s="74"/>
      <c r="D14" s="74"/>
      <c r="E14" s="74"/>
      <c r="F14" s="75"/>
      <c r="G14" s="76"/>
      <c r="H14" s="76"/>
      <c r="I14" s="53">
        <f t="shared" si="0"/>
        <v>0</v>
      </c>
      <c r="L14" s="2"/>
      <c r="M14" s="2"/>
    </row>
    <row r="15" spans="2:23" s="1" customFormat="1" ht="15" x14ac:dyDescent="0.25">
      <c r="B15" s="7">
        <v>3</v>
      </c>
      <c r="C15" s="74"/>
      <c r="D15" s="74"/>
      <c r="E15" s="74"/>
      <c r="F15" s="75"/>
      <c r="G15" s="76"/>
      <c r="H15" s="76"/>
      <c r="I15" s="53">
        <f t="shared" si="0"/>
        <v>0</v>
      </c>
      <c r="L15" s="2"/>
      <c r="M15" s="2"/>
    </row>
    <row r="16" spans="2:23" s="1" customFormat="1" ht="15" x14ac:dyDescent="0.25">
      <c r="B16" s="7">
        <v>4</v>
      </c>
      <c r="C16" s="74"/>
      <c r="D16" s="74"/>
      <c r="E16" s="74"/>
      <c r="F16" s="75"/>
      <c r="G16" s="76"/>
      <c r="H16" s="76"/>
      <c r="I16" s="53">
        <f t="shared" si="0"/>
        <v>0</v>
      </c>
      <c r="L16" s="2"/>
      <c r="M16" s="2"/>
    </row>
    <row r="17" spans="2:13" s="1" customFormat="1" ht="15" x14ac:dyDescent="0.25">
      <c r="B17" s="7">
        <v>5</v>
      </c>
      <c r="C17" s="74"/>
      <c r="D17" s="74"/>
      <c r="E17" s="74"/>
      <c r="F17" s="75"/>
      <c r="G17" s="76"/>
      <c r="H17" s="76"/>
      <c r="I17" s="53">
        <f t="shared" si="0"/>
        <v>0</v>
      </c>
      <c r="L17" s="2"/>
      <c r="M17" s="2"/>
    </row>
    <row r="18" spans="2:13" s="1" customFormat="1" ht="15" x14ac:dyDescent="0.25">
      <c r="B18" s="7">
        <v>6</v>
      </c>
      <c r="C18" s="74"/>
      <c r="D18" s="74"/>
      <c r="E18" s="74"/>
      <c r="F18" s="75"/>
      <c r="G18" s="76"/>
      <c r="H18" s="76"/>
      <c r="I18" s="53">
        <f t="shared" si="0"/>
        <v>0</v>
      </c>
      <c r="L18" s="2"/>
      <c r="M18" s="2"/>
    </row>
    <row r="19" spans="2:13" s="1" customFormat="1" ht="15" x14ac:dyDescent="0.25">
      <c r="B19" s="7">
        <v>7</v>
      </c>
      <c r="C19" s="74"/>
      <c r="D19" s="74"/>
      <c r="E19" s="74"/>
      <c r="F19" s="75"/>
      <c r="G19" s="76"/>
      <c r="H19" s="76"/>
      <c r="I19" s="53">
        <f t="shared" si="0"/>
        <v>0</v>
      </c>
      <c r="L19" s="2"/>
      <c r="M19" s="2"/>
    </row>
    <row r="20" spans="2:13" s="1" customFormat="1" ht="15" x14ac:dyDescent="0.25">
      <c r="B20" s="7">
        <v>8</v>
      </c>
      <c r="C20" s="74"/>
      <c r="D20" s="74"/>
      <c r="E20" s="74"/>
      <c r="F20" s="75"/>
      <c r="G20" s="76"/>
      <c r="H20" s="76"/>
      <c r="I20" s="53">
        <f t="shared" si="0"/>
        <v>0</v>
      </c>
      <c r="L20" s="2"/>
      <c r="M20" s="2"/>
    </row>
    <row r="21" spans="2:13" s="1" customFormat="1" ht="15" x14ac:dyDescent="0.25">
      <c r="B21" s="7">
        <v>9</v>
      </c>
      <c r="C21" s="74"/>
      <c r="D21" s="74"/>
      <c r="E21" s="74"/>
      <c r="F21" s="75"/>
      <c r="G21" s="76"/>
      <c r="H21" s="76"/>
      <c r="I21" s="53">
        <f t="shared" si="0"/>
        <v>0</v>
      </c>
      <c r="L21" s="2"/>
      <c r="M21" s="2"/>
    </row>
    <row r="22" spans="2:13" s="1" customFormat="1" ht="15" x14ac:dyDescent="0.25">
      <c r="B22" s="7">
        <v>10</v>
      </c>
      <c r="C22" s="74"/>
      <c r="D22" s="74"/>
      <c r="E22" s="74"/>
      <c r="F22" s="75"/>
      <c r="G22" s="76"/>
      <c r="H22" s="76"/>
      <c r="I22" s="53">
        <f t="shared" si="0"/>
        <v>0</v>
      </c>
      <c r="L22" s="2"/>
      <c r="M22" s="2"/>
    </row>
    <row r="23" spans="2:13" s="1" customFormat="1" ht="15" x14ac:dyDescent="0.25">
      <c r="B23" s="7">
        <v>11</v>
      </c>
      <c r="C23" s="74"/>
      <c r="D23" s="74"/>
      <c r="E23" s="74"/>
      <c r="F23" s="75"/>
      <c r="G23" s="76"/>
      <c r="H23" s="76"/>
      <c r="I23" s="53">
        <f t="shared" si="0"/>
        <v>0</v>
      </c>
      <c r="L23" s="2"/>
      <c r="M23" s="2"/>
    </row>
    <row r="24" spans="2:13" s="1" customFormat="1" ht="15" x14ac:dyDescent="0.25">
      <c r="B24" s="7">
        <v>12</v>
      </c>
      <c r="C24" s="74"/>
      <c r="D24" s="74"/>
      <c r="E24" s="74"/>
      <c r="F24" s="75"/>
      <c r="G24" s="76"/>
      <c r="H24" s="76"/>
      <c r="I24" s="53">
        <f t="shared" si="0"/>
        <v>0</v>
      </c>
      <c r="L24" s="2"/>
      <c r="M24" s="2"/>
    </row>
    <row r="25" spans="2:13" s="1" customFormat="1" ht="15" x14ac:dyDescent="0.25">
      <c r="B25" s="7">
        <v>13</v>
      </c>
      <c r="C25" s="74"/>
      <c r="D25" s="74"/>
      <c r="E25" s="74"/>
      <c r="F25" s="75"/>
      <c r="G25" s="76"/>
      <c r="H25" s="76"/>
      <c r="I25" s="53">
        <f t="shared" si="0"/>
        <v>0</v>
      </c>
      <c r="L25" s="2"/>
      <c r="M25" s="2"/>
    </row>
    <row r="26" spans="2:13" s="1" customFormat="1" ht="15" x14ac:dyDescent="0.25">
      <c r="B26" s="7">
        <v>14</v>
      </c>
      <c r="C26" s="74"/>
      <c r="D26" s="74"/>
      <c r="E26" s="74"/>
      <c r="F26" s="75"/>
      <c r="G26" s="76"/>
      <c r="H26" s="76"/>
      <c r="I26" s="53">
        <f t="shared" si="0"/>
        <v>0</v>
      </c>
      <c r="L26" s="2"/>
      <c r="M26" s="2"/>
    </row>
    <row r="27" spans="2:13" s="1" customFormat="1" ht="15" x14ac:dyDescent="0.25">
      <c r="B27" s="7">
        <v>15</v>
      </c>
      <c r="C27" s="74"/>
      <c r="D27" s="74"/>
      <c r="E27" s="74"/>
      <c r="F27" s="75"/>
      <c r="G27" s="76"/>
      <c r="H27" s="76"/>
      <c r="I27" s="53">
        <f t="shared" si="0"/>
        <v>0</v>
      </c>
      <c r="L27" s="2"/>
      <c r="M27" s="2"/>
    </row>
    <row r="28" spans="2:13" s="1" customFormat="1" ht="15" x14ac:dyDescent="0.25">
      <c r="B28" s="7">
        <v>16</v>
      </c>
      <c r="C28" s="74"/>
      <c r="D28" s="74"/>
      <c r="E28" s="74"/>
      <c r="F28" s="75"/>
      <c r="G28" s="76"/>
      <c r="H28" s="76"/>
      <c r="I28" s="53">
        <f t="shared" si="0"/>
        <v>0</v>
      </c>
      <c r="L28" s="2"/>
      <c r="M28" s="2"/>
    </row>
    <row r="29" spans="2:13" s="1" customFormat="1" ht="15" x14ac:dyDescent="0.25">
      <c r="B29" s="7">
        <v>17</v>
      </c>
      <c r="C29" s="74"/>
      <c r="D29" s="74"/>
      <c r="E29" s="74"/>
      <c r="F29" s="75"/>
      <c r="G29" s="76"/>
      <c r="H29" s="76"/>
      <c r="I29" s="53">
        <f t="shared" si="0"/>
        <v>0</v>
      </c>
      <c r="L29" s="2"/>
      <c r="M29" s="2"/>
    </row>
    <row r="30" spans="2:13" s="1" customFormat="1" ht="15" x14ac:dyDescent="0.25">
      <c r="B30" s="7">
        <v>18</v>
      </c>
      <c r="C30" s="74"/>
      <c r="D30" s="74"/>
      <c r="E30" s="74"/>
      <c r="F30" s="75"/>
      <c r="G30" s="76"/>
      <c r="H30" s="76"/>
      <c r="I30" s="53">
        <f t="shared" si="0"/>
        <v>0</v>
      </c>
      <c r="L30" s="2"/>
      <c r="M30" s="2"/>
    </row>
    <row r="31" spans="2:13" s="1" customFormat="1" ht="15" x14ac:dyDescent="0.25">
      <c r="B31" s="7">
        <v>19</v>
      </c>
      <c r="C31" s="74"/>
      <c r="D31" s="74"/>
      <c r="E31" s="74"/>
      <c r="F31" s="75"/>
      <c r="G31" s="76"/>
      <c r="H31" s="76"/>
      <c r="I31" s="53">
        <f t="shared" si="0"/>
        <v>0</v>
      </c>
      <c r="L31" s="2"/>
      <c r="M31" s="2"/>
    </row>
    <row r="32" spans="2:13" s="1" customFormat="1" ht="15" x14ac:dyDescent="0.25">
      <c r="B32" s="7">
        <v>20</v>
      </c>
      <c r="C32" s="74"/>
      <c r="D32" s="74"/>
      <c r="E32" s="74"/>
      <c r="F32" s="75"/>
      <c r="G32" s="76"/>
      <c r="H32" s="76"/>
      <c r="I32" s="53">
        <f t="shared" si="0"/>
        <v>0</v>
      </c>
      <c r="L32" s="2"/>
      <c r="M32" s="2"/>
    </row>
    <row r="33" spans="2:13" s="1" customFormat="1" ht="15" x14ac:dyDescent="0.25">
      <c r="B33" s="7">
        <v>21</v>
      </c>
      <c r="C33" s="74"/>
      <c r="D33" s="74"/>
      <c r="E33" s="74"/>
      <c r="F33" s="75"/>
      <c r="G33" s="76"/>
      <c r="H33" s="76"/>
      <c r="I33" s="53">
        <f t="shared" si="0"/>
        <v>0</v>
      </c>
      <c r="L33" s="2"/>
      <c r="M33" s="2"/>
    </row>
    <row r="34" spans="2:13" s="1" customFormat="1" ht="15" x14ac:dyDescent="0.25">
      <c r="B34" s="7">
        <v>22</v>
      </c>
      <c r="C34" s="74"/>
      <c r="D34" s="74"/>
      <c r="E34" s="74"/>
      <c r="F34" s="75"/>
      <c r="G34" s="76"/>
      <c r="H34" s="76"/>
      <c r="I34" s="53">
        <f t="shared" si="0"/>
        <v>0</v>
      </c>
      <c r="L34" s="2"/>
      <c r="M34" s="2"/>
    </row>
    <row r="35" spans="2:13" s="1" customFormat="1" ht="15" x14ac:dyDescent="0.25">
      <c r="B35" s="7">
        <v>23</v>
      </c>
      <c r="C35" s="74"/>
      <c r="D35" s="74"/>
      <c r="E35" s="74"/>
      <c r="F35" s="75"/>
      <c r="G35" s="76"/>
      <c r="H35" s="76"/>
      <c r="I35" s="53">
        <f t="shared" si="0"/>
        <v>0</v>
      </c>
      <c r="L35" s="2"/>
      <c r="M35" s="2"/>
    </row>
    <row r="36" spans="2:13" s="1" customFormat="1" ht="15" x14ac:dyDescent="0.25">
      <c r="B36" s="7">
        <v>24</v>
      </c>
      <c r="C36" s="74"/>
      <c r="D36" s="74"/>
      <c r="E36" s="74"/>
      <c r="F36" s="75"/>
      <c r="G36" s="76"/>
      <c r="H36" s="76"/>
      <c r="I36" s="53">
        <f t="shared" si="0"/>
        <v>0</v>
      </c>
      <c r="L36" s="2"/>
      <c r="M36" s="2"/>
    </row>
    <row r="37" spans="2:13" s="1" customFormat="1" ht="15" x14ac:dyDescent="0.25">
      <c r="B37" s="7">
        <v>25</v>
      </c>
      <c r="C37" s="74"/>
      <c r="D37" s="74"/>
      <c r="E37" s="74"/>
      <c r="F37" s="75"/>
      <c r="G37" s="76"/>
      <c r="H37" s="76"/>
      <c r="I37" s="53">
        <f t="shared" si="0"/>
        <v>0</v>
      </c>
      <c r="L37" s="2"/>
      <c r="M37" s="2"/>
    </row>
    <row r="38" spans="2:13" s="1" customFormat="1" ht="15" x14ac:dyDescent="0.25">
      <c r="B38" s="7">
        <v>26</v>
      </c>
      <c r="C38" s="74"/>
      <c r="D38" s="74"/>
      <c r="E38" s="74"/>
      <c r="F38" s="75"/>
      <c r="G38" s="76"/>
      <c r="H38" s="76"/>
      <c r="I38" s="53">
        <f t="shared" si="0"/>
        <v>0</v>
      </c>
      <c r="L38" s="2"/>
      <c r="M38" s="2"/>
    </row>
    <row r="39" spans="2:13" s="1" customFormat="1" ht="15" x14ac:dyDescent="0.25">
      <c r="B39" s="7">
        <v>27</v>
      </c>
      <c r="C39" s="74"/>
      <c r="D39" s="74"/>
      <c r="E39" s="74"/>
      <c r="F39" s="75"/>
      <c r="G39" s="76"/>
      <c r="H39" s="76"/>
      <c r="I39" s="53">
        <f t="shared" si="0"/>
        <v>0</v>
      </c>
      <c r="L39" s="2"/>
      <c r="M39" s="2"/>
    </row>
    <row r="40" spans="2:13" s="1" customFormat="1" ht="15" x14ac:dyDescent="0.25">
      <c r="B40" s="7">
        <v>28</v>
      </c>
      <c r="C40" s="74"/>
      <c r="D40" s="74"/>
      <c r="E40" s="74"/>
      <c r="F40" s="75"/>
      <c r="G40" s="76"/>
      <c r="H40" s="76"/>
      <c r="I40" s="53">
        <f t="shared" si="0"/>
        <v>0</v>
      </c>
      <c r="L40" s="2"/>
      <c r="M40" s="2"/>
    </row>
    <row r="41" spans="2:13" s="1" customFormat="1" ht="15" x14ac:dyDescent="0.25">
      <c r="B41" s="7">
        <v>29</v>
      </c>
      <c r="C41" s="74"/>
      <c r="D41" s="74"/>
      <c r="E41" s="74"/>
      <c r="F41" s="75"/>
      <c r="G41" s="76"/>
      <c r="H41" s="76"/>
      <c r="I41" s="53">
        <f t="shared" si="0"/>
        <v>0</v>
      </c>
      <c r="L41" s="2"/>
      <c r="M41" s="2"/>
    </row>
    <row r="42" spans="2:13" s="1" customFormat="1" ht="15" x14ac:dyDescent="0.25">
      <c r="B42" s="7">
        <v>30</v>
      </c>
      <c r="C42" s="74"/>
      <c r="D42" s="77"/>
      <c r="E42" s="74"/>
      <c r="F42" s="75"/>
      <c r="G42" s="76"/>
      <c r="H42" s="76"/>
      <c r="I42" s="53">
        <f t="shared" si="0"/>
        <v>0</v>
      </c>
      <c r="L42" s="2"/>
      <c r="M42" s="2"/>
    </row>
    <row r="43" spans="2:13" ht="6.75" customHeight="1" thickBot="1" x14ac:dyDescent="0.25">
      <c r="D43" s="123"/>
      <c r="G43" s="124"/>
      <c r="H43" s="124"/>
      <c r="I43" s="124"/>
    </row>
    <row r="44" spans="2:13" s="1" customFormat="1" ht="15.75" thickBot="1" x14ac:dyDescent="0.3">
      <c r="B44" s="1" t="str">
        <f ca="1">OFFSET(Übersetzungen!B165,,Listen!$A$4,,)</f>
        <v>Coûts totaux selon mesures et supports publicitaires</v>
      </c>
      <c r="G44" s="115">
        <f>SUM(G13:G42)</f>
        <v>0</v>
      </c>
      <c r="H44" s="115">
        <f t="shared" ref="H44:I44" si="1">SUM(H13:H42)</f>
        <v>0</v>
      </c>
      <c r="I44" s="115">
        <f t="shared" si="1"/>
        <v>0</v>
      </c>
      <c r="L44" s="2"/>
      <c r="M44" s="2"/>
    </row>
    <row r="45" spans="2:13" s="1" customFormat="1" ht="15.75" thickTop="1" x14ac:dyDescent="0.25">
      <c r="H45" s="82"/>
      <c r="I45" s="82"/>
      <c r="L45" s="2"/>
      <c r="M45" s="2"/>
    </row>
    <row r="46" spans="2:13" s="1" customFormat="1" ht="15" x14ac:dyDescent="0.25">
      <c r="H46" s="82"/>
      <c r="I46" s="82"/>
      <c r="L46" s="2"/>
    </row>
    <row r="47" spans="2:13" x14ac:dyDescent="0.2"/>
    <row r="48" spans="2:13" ht="15.75" x14ac:dyDescent="0.25">
      <c r="B48" s="3" t="str">
        <f ca="1">OFFSET(Übersetzungen!B166,,Listen!$A$4,,)</f>
        <v>2.4 Plan de financement du sous-projet</v>
      </c>
      <c r="G48" s="1"/>
    </row>
    <row r="49" spans="2:10" x14ac:dyDescent="0.2"/>
    <row r="50" spans="2:10" ht="15" customHeight="1" x14ac:dyDescent="0.25">
      <c r="B50" s="327" t="str">
        <f ca="1">OFFSET(Übersetzungen!B167,,Listen!$A$4,,)</f>
        <v>Origine des fonds propres</v>
      </c>
      <c r="C50" s="327"/>
      <c r="D50" s="83"/>
      <c r="E50" s="106"/>
      <c r="F50" s="84"/>
      <c r="G50" s="85"/>
      <c r="H50" s="19"/>
      <c r="I50" s="19"/>
      <c r="J50" s="5"/>
    </row>
    <row r="51" spans="2:10" ht="15" x14ac:dyDescent="0.25">
      <c r="B51" s="328" t="str">
        <f ca="1">OFFSET(Übersetzungen!B168,,Listen!$A$4,,)</f>
        <v>Origine des fonds propres</v>
      </c>
      <c r="C51" s="328"/>
      <c r="D51" s="126"/>
      <c r="E51" s="125"/>
      <c r="F51" s="86"/>
      <c r="G51" s="19"/>
      <c r="H51" s="19"/>
      <c r="I51" s="19"/>
      <c r="J51" s="1"/>
    </row>
    <row r="52" spans="2:10" ht="15" x14ac:dyDescent="0.25">
      <c r="B52" s="328" t="str">
        <f ca="1">OFFSET(Übersetzungen!B169,,Listen!$A$4,,)</f>
        <v>Cotisations</v>
      </c>
      <c r="C52" s="328"/>
      <c r="D52" s="126"/>
      <c r="E52" s="125"/>
      <c r="F52" s="86"/>
      <c r="G52" s="19"/>
      <c r="H52" s="19"/>
      <c r="I52" s="19"/>
      <c r="J52" s="1"/>
    </row>
    <row r="53" spans="2:10" ht="15" x14ac:dyDescent="0.25">
      <c r="B53" s="328" t="str">
        <f ca="1">OFFSET(Übersetzungen!B170,,Listen!$A$4,,)</f>
        <v>Avoirs bancaires</v>
      </c>
      <c r="C53" s="328"/>
      <c r="D53" s="126"/>
      <c r="E53" s="125"/>
      <c r="F53" s="86"/>
      <c r="G53" s="19"/>
      <c r="H53" s="19"/>
      <c r="I53" s="19"/>
      <c r="J53" s="1"/>
    </row>
    <row r="54" spans="2:10" ht="15" x14ac:dyDescent="0.25">
      <c r="B54" s="328" t="str">
        <f ca="1">OFFSET(Übersetzungen!B171,,Listen!$A$4,,)</f>
        <v>Dons</v>
      </c>
      <c r="C54" s="328"/>
      <c r="D54" s="126"/>
      <c r="E54" s="125"/>
      <c r="F54" s="86"/>
      <c r="G54" s="19"/>
      <c r="H54" s="19"/>
      <c r="I54" s="19"/>
      <c r="J54" s="1"/>
    </row>
    <row r="55" spans="2:10" ht="15" x14ac:dyDescent="0.25">
      <c r="B55" s="328" t="str">
        <f ca="1">OFFSET(Übersetzungen!B172,,Listen!$A$4,,)</f>
        <v>Sponsoring</v>
      </c>
      <c r="C55" s="328"/>
      <c r="D55" s="126"/>
      <c r="E55" s="125"/>
      <c r="F55" s="86"/>
      <c r="G55" s="19"/>
      <c r="H55" s="19"/>
      <c r="I55" s="19"/>
      <c r="J55" s="1"/>
    </row>
    <row r="56" spans="2:10" ht="15" x14ac:dyDescent="0.25">
      <c r="B56" s="329"/>
      <c r="C56" s="329"/>
      <c r="D56" s="126"/>
      <c r="E56" s="125"/>
      <c r="F56" s="86"/>
      <c r="G56" s="19"/>
      <c r="H56" s="19"/>
      <c r="I56" s="19"/>
      <c r="J56" s="1"/>
    </row>
    <row r="57" spans="2:10" ht="15" x14ac:dyDescent="0.25">
      <c r="B57" s="329"/>
      <c r="C57" s="329"/>
      <c r="D57" s="126"/>
      <c r="E57" s="125"/>
      <c r="F57" s="86"/>
      <c r="G57" s="87"/>
      <c r="J57" s="1"/>
    </row>
    <row r="58" spans="2:10" ht="15" x14ac:dyDescent="0.25">
      <c r="B58" s="329"/>
      <c r="C58" s="329"/>
      <c r="D58" s="126"/>
      <c r="E58" s="125"/>
      <c r="F58" s="86"/>
      <c r="G58" s="87"/>
      <c r="J58" s="1"/>
    </row>
    <row r="59" spans="2:10" ht="15" x14ac:dyDescent="0.25">
      <c r="B59" s="329"/>
      <c r="C59" s="329"/>
      <c r="D59" s="126"/>
      <c r="E59" s="125"/>
      <c r="F59" s="86"/>
      <c r="G59" s="87"/>
      <c r="J59" s="1"/>
    </row>
    <row r="60" spans="2:10" ht="15" x14ac:dyDescent="0.25">
      <c r="B60" s="329"/>
      <c r="C60" s="329"/>
      <c r="D60" s="127"/>
      <c r="E60" s="125"/>
      <c r="F60" s="86"/>
      <c r="G60" s="87"/>
      <c r="J60" s="1"/>
    </row>
    <row r="61" spans="2:10" ht="15" x14ac:dyDescent="0.25">
      <c r="B61" s="324" t="str">
        <f ca="1">OFFSET(Übersetzungen!B173,,Listen!$A$4,,)</f>
        <v>Total fonds propres en fr.</v>
      </c>
      <c r="C61" s="330"/>
      <c r="D61" s="103">
        <f>SUM(D51:D60)</f>
        <v>0</v>
      </c>
      <c r="E61" s="107"/>
      <c r="F61" s="54"/>
    </row>
    <row r="62" spans="2:10" ht="15.95" customHeight="1" x14ac:dyDescent="0.25">
      <c r="B62" s="325" t="str">
        <f ca="1">OFFSET(Übersetzungen!B174,,Listen!$A$4,,)</f>
        <v>Contribution Confédération en fr.</v>
      </c>
      <c r="C62" s="326"/>
      <c r="D62" s="128"/>
      <c r="E62" s="108"/>
    </row>
    <row r="63" spans="2:10" ht="15.75" thickBot="1" x14ac:dyDescent="0.3">
      <c r="B63" s="324" t="str">
        <f ca="1">OFFSET(Übersetzungen!B175,,Listen!$A$4,,)</f>
        <v>Total moyens financiers en fr.</v>
      </c>
      <c r="C63" s="324"/>
      <c r="D63" s="105">
        <f>D61+D62</f>
        <v>0</v>
      </c>
      <c r="E63" s="107"/>
      <c r="F63" s="88"/>
    </row>
    <row r="64" spans="2:10" ht="16.5" thickTop="1" x14ac:dyDescent="0.25">
      <c r="C64" s="3"/>
      <c r="D64" s="60"/>
      <c r="E64" s="104"/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</sheetData>
  <mergeCells count="15">
    <mergeCell ref="B2:F2"/>
    <mergeCell ref="B63:C63"/>
    <mergeCell ref="B62:C62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</mergeCells>
  <conditionalFormatting sqref="I13:I42">
    <cfRule type="expression" dxfId="0" priority="1">
      <formula>I13&lt;0</formula>
    </cfRule>
  </conditionalFormatting>
  <dataValidations count="4">
    <dataValidation type="decimal" operator="greaterThan" allowBlank="1" showInputMessage="1" showErrorMessage="1" error="Der eingegebene Wert ist nicht gültig._x000a_La valeur saisie n'est pas valide." sqref="H13:H42" xr:uid="{00000000-0002-0000-0600-000000000000}">
      <formula1>-9999999999999</formula1>
    </dataValidation>
    <dataValidation type="decimal" operator="greaterThan" allowBlank="1" showInputMessage="1" showErrorMessage="1" error="Der eingegebene Wert ist nicht gültig._x000a_La valeur saisie n'est pas valide." sqref="F51:F60" xr:uid="{00000000-0002-0000-0600-000001000000}">
      <formula1>-9999999999999990</formula1>
    </dataValidation>
    <dataValidation type="whole" operator="greaterThanOrEqual" allowBlank="1" showInputMessage="1" showErrorMessage="1" error="Der eingegebene Wert ist nicht gültig._x000a_La valeur saisie n'est pas valide." sqref="G13:G42" xr:uid="{00000000-0002-0000-0600-000002000000}">
      <formula1>0</formula1>
    </dataValidation>
    <dataValidation type="list" allowBlank="1" showInputMessage="1" showErrorMessage="1" error="Wählen Sie ein Kommunikationsinstrument aus dem Drop down-Menü." sqref="D13:D42" xr:uid="{00000000-0002-0000-0600-000003000000}">
      <formula1>Werbeträger_1</formula1>
    </dataValidation>
  </dataValidations>
  <pageMargins left="0.70866141732283472" right="0.70866141732283472" top="0.78740157480314965" bottom="0.78740157480314965" header="0.31496062992125984" footer="0.31496062992125984"/>
  <pageSetup paperSize="9" scale="45" pageOrder="overThenDown" orientation="landscape" r:id="rId1"/>
  <headerFooter>
    <oddFooter xml:space="preserve">&amp;LVersion 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O53"/>
  <sheetViews>
    <sheetView topLeftCell="A17" workbookViewId="0">
      <selection activeCell="V39" sqref="V39"/>
    </sheetView>
  </sheetViews>
  <sheetFormatPr baseColWidth="10" defaultColWidth="11.42578125" defaultRowHeight="14.25" x14ac:dyDescent="0.2"/>
  <cols>
    <col min="1" max="1" width="0.5703125" style="175" customWidth="1"/>
    <col min="2" max="2" width="30.140625" style="175" customWidth="1"/>
    <col min="3" max="14" width="6.140625" style="175" customWidth="1"/>
    <col min="15" max="16" width="0.5703125" style="175" customWidth="1"/>
    <col min="17" max="16384" width="11.42578125" style="175"/>
  </cols>
  <sheetData>
    <row r="2" spans="2:14" ht="18" x14ac:dyDescent="0.25">
      <c r="B2" s="360" t="str">
        <f ca="1">OFFSET(Übersetzungen!B177,,Listen!$A$4,,)&amp;D4</f>
        <v>Preuve des résultats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2:14" ht="15.75" x14ac:dyDescent="0.25">
      <c r="B3" s="318" t="str">
        <f ca="1">OFFSET(Übersetzungen!B178,,Listen!$A$4,,)&amp;D5</f>
        <v>3.1 Résumé de la preuve des résultats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5" spans="2:14" x14ac:dyDescent="0.2">
      <c r="B5" s="175" t="str">
        <f ca="1">OFFSET(Übersetzungen!B179,,Listen!$A$4,,)&amp;D7</f>
        <v>Titre du projet:</v>
      </c>
      <c r="G5" s="352">
        <f>'1. Angaben zum Gesamtprojekt'!D16</f>
        <v>0</v>
      </c>
      <c r="H5" s="352"/>
      <c r="I5" s="352"/>
      <c r="J5" s="352"/>
      <c r="K5" s="352"/>
      <c r="L5" s="352"/>
      <c r="M5" s="352"/>
      <c r="N5" s="352"/>
    </row>
    <row r="6" spans="2:14" ht="3" customHeight="1" x14ac:dyDescent="0.2"/>
    <row r="7" spans="2:14" x14ac:dyDescent="0.2">
      <c r="B7" s="175" t="str">
        <f ca="1">OFFSET(Übersetzungen!B180,,Listen!$A$4,,)&amp;D9</f>
        <v>ID du projet:</v>
      </c>
      <c r="G7" s="352">
        <f>'1. Angaben zum Gesamtprojekt'!D18</f>
        <v>0</v>
      </c>
      <c r="H7" s="352"/>
      <c r="I7" s="352"/>
      <c r="J7" s="352"/>
      <c r="K7" s="352"/>
      <c r="L7" s="352"/>
      <c r="M7" s="352"/>
      <c r="N7" s="352"/>
    </row>
    <row r="8" spans="2:14" ht="3" customHeight="1" x14ac:dyDescent="0.2"/>
    <row r="9" spans="2:14" x14ac:dyDescent="0.2">
      <c r="B9" s="175" t="str">
        <f ca="1">OFFSET(Übersetzungen!B181,,Listen!$A$4,,)&amp;D11</f>
        <v>Demande Aide financière pour l'année:</v>
      </c>
      <c r="G9" s="354">
        <f>'1. Angaben zum Gesamtprojekt'!$D$20</f>
        <v>0</v>
      </c>
      <c r="H9" s="352"/>
      <c r="I9" s="352"/>
      <c r="J9" s="352"/>
      <c r="K9" s="352"/>
      <c r="L9" s="352"/>
      <c r="M9" s="352"/>
      <c r="N9" s="352"/>
    </row>
    <row r="10" spans="2:14" ht="3" customHeight="1" x14ac:dyDescent="0.2"/>
    <row r="11" spans="2:14" x14ac:dyDescent="0.2">
      <c r="B11" s="265" t="s">
        <v>84</v>
      </c>
      <c r="G11" s="352">
        <f>'1. Angaben zum Gesamtprojekt'!D27</f>
        <v>0</v>
      </c>
      <c r="H11" s="352"/>
      <c r="I11" s="352"/>
      <c r="J11" s="352"/>
      <c r="K11" s="352"/>
      <c r="L11" s="352"/>
      <c r="M11" s="352"/>
      <c r="N11" s="352"/>
    </row>
    <row r="12" spans="2:14" ht="3" customHeight="1" x14ac:dyDescent="0.2"/>
    <row r="13" spans="2:14" ht="3.75" customHeight="1" x14ac:dyDescent="0.2"/>
    <row r="15" spans="2:14" ht="15" x14ac:dyDescent="0.25">
      <c r="B15" s="266" t="str">
        <f ca="1">OFFSET(Übersetzungen!B184,,Listen!$A$4,,)&amp;D17</f>
        <v>Coordonnées en cas d'informations supplémentaires</v>
      </c>
    </row>
    <row r="16" spans="2:14" ht="3" customHeight="1" x14ac:dyDescent="0.2">
      <c r="B16" s="233"/>
    </row>
    <row r="17" spans="1:15" x14ac:dyDescent="0.2">
      <c r="B17" s="175" t="str">
        <f ca="1">OFFSET(Übersetzungen!B185,,Listen!$A$4,,)&amp;D19</f>
        <v>Direction du projet (nom):</v>
      </c>
      <c r="E17" s="158"/>
      <c r="F17" s="353"/>
      <c r="G17" s="353"/>
      <c r="H17" s="353"/>
      <c r="I17" s="353"/>
      <c r="J17" s="353"/>
      <c r="K17" s="353"/>
      <c r="L17" s="353"/>
      <c r="M17" s="353"/>
      <c r="N17" s="353"/>
    </row>
    <row r="18" spans="1:15" ht="3" customHeight="1" x14ac:dyDescent="0.2">
      <c r="B18" s="233"/>
    </row>
    <row r="19" spans="1:15" x14ac:dyDescent="0.2">
      <c r="B19" s="175" t="str">
        <f ca="1">OFFSET(Übersetzungen!B186,,Listen!$A$4,,)&amp;D21</f>
        <v>Téléphone:</v>
      </c>
      <c r="E19" s="158"/>
      <c r="F19" s="353"/>
      <c r="G19" s="353"/>
      <c r="H19" s="353"/>
      <c r="I19" s="353"/>
      <c r="J19" s="353"/>
      <c r="K19" s="353"/>
      <c r="L19" s="353"/>
      <c r="M19" s="353"/>
      <c r="N19" s="353"/>
    </row>
    <row r="20" spans="1:15" ht="3" customHeight="1" x14ac:dyDescent="0.2"/>
    <row r="22" spans="1:15" ht="15" x14ac:dyDescent="0.25">
      <c r="A22" s="233"/>
      <c r="B22" s="351" t="str">
        <f ca="1">OFFSET(Übersetzungen!B191,,Listen!$A$4,,)&amp;D24</f>
        <v>Récapitulation du projet d'ensemble</v>
      </c>
      <c r="C22" s="351" t="str">
        <f ca="1">OFFSET(Übersetzungen!C185,,Listen!$A$4,,)&amp;E24</f>
        <v/>
      </c>
      <c r="D22" s="351" t="str">
        <f ca="1">OFFSET(Übersetzungen!D185,,Listen!$A$4,,)&amp;F24</f>
        <v/>
      </c>
      <c r="E22" s="351" t="str">
        <f ca="1">OFFSET(Übersetzungen!E185,,Listen!$A$4,,)&amp;G24</f>
        <v>Coûts total net RÉELS, en fr.</v>
      </c>
      <c r="F22" s="351" t="str">
        <f ca="1">OFFSET(Übersetzungen!F185,,Listen!$A$4,,)&amp;H24</f>
        <v/>
      </c>
      <c r="G22" s="351" t="str">
        <f ca="1">OFFSET(Übersetzungen!G185,,Listen!$A$4,,)&amp;I24</f>
        <v/>
      </c>
      <c r="H22" s="351" t="str">
        <f ca="1">OFFSET(Übersetzungen!H185,,Listen!$A$4,,)&amp;J24</f>
        <v/>
      </c>
      <c r="I22" s="351" t="str">
        <f ca="1">OFFSET(Übersetzungen!I185,,Listen!$A$4,,)&amp;K24</f>
        <v/>
      </c>
      <c r="J22" s="351" t="str">
        <f ca="1">OFFSET(Übersetzungen!J185,,Listen!$A$4,,)&amp;L24</f>
        <v/>
      </c>
      <c r="K22" s="351" t="str">
        <f ca="1">OFFSET(Übersetzungen!K185,,Listen!$A$4,,)&amp;M24</f>
        <v/>
      </c>
      <c r="L22" s="351" t="str">
        <f ca="1">OFFSET(Übersetzungen!L185,,Listen!$A$4,,)&amp;N24</f>
        <v/>
      </c>
      <c r="M22" s="351" t="str">
        <f ca="1">OFFSET(Übersetzungen!M185,,Listen!$A$4,,)&amp;O24</f>
        <v/>
      </c>
      <c r="N22" s="351" t="str">
        <f ca="1">OFFSET(Übersetzungen!N185,,Listen!$A$4,,)&amp;P24</f>
        <v/>
      </c>
      <c r="O22" s="233"/>
    </row>
    <row r="23" spans="1:15" ht="3" customHeight="1" thickBot="1" x14ac:dyDescent="0.2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</row>
    <row r="24" spans="1:15" x14ac:dyDescent="0.2">
      <c r="A24" s="233"/>
      <c r="B24" s="234"/>
      <c r="C24" s="356" t="str">
        <f ca="1">OFFSET(Übersetzungen!B187,,Listen!$A$4,,)&amp;D26</f>
        <v>BUDGET, en fr.</v>
      </c>
      <c r="D24" s="357" t="str">
        <f ca="1">OFFSET(Übersetzungen!D209,,Listen!$A$4,,)&amp;F26</f>
        <v/>
      </c>
      <c r="E24" s="357" t="str">
        <f ca="1">OFFSET(Übersetzungen!E209,,Listen!$A$4,,)&amp;G26</f>
        <v/>
      </c>
      <c r="F24" s="358" t="str">
        <f ca="1">OFFSET(Übersetzungen!F209,,Listen!$A$4,,)&amp;H26</f>
        <v/>
      </c>
      <c r="G24" s="356" t="str">
        <f ca="1">OFFSET(Übersetzungen!B188,,Listen!$A$4,,)&amp;D26</f>
        <v>Coûts total net RÉELS, en fr.</v>
      </c>
      <c r="H24" s="357" t="str">
        <f ca="1">OFFSET(Übersetzungen!H209,,Listen!$A$4,,)&amp;J26</f>
        <v/>
      </c>
      <c r="I24" s="357" t="str">
        <f ca="1">OFFSET(Übersetzungen!I209,,Listen!$A$4,,)&amp;K26</f>
        <v/>
      </c>
      <c r="J24" s="359" t="str">
        <f ca="1">OFFSET(Übersetzungen!J209,,Listen!$A$4,,)&amp;L26</f>
        <v/>
      </c>
      <c r="K24" s="333"/>
      <c r="L24" s="333" t="str">
        <f ca="1">OFFSET(Übersetzungen!L209,,Listen!$A$4,,)&amp;N26</f>
        <v/>
      </c>
      <c r="M24" s="333" t="str">
        <f ca="1">OFFSET(Übersetzungen!M209,,Listen!$A$4,,)&amp;O26</f>
        <v/>
      </c>
      <c r="N24" s="333" t="str">
        <f ca="1">OFFSET(Übersetzungen!N209,,Listen!$A$4,,)&amp;P26</f>
        <v/>
      </c>
      <c r="O24" s="233"/>
    </row>
    <row r="25" spans="1:15" x14ac:dyDescent="0.2">
      <c r="A25" s="233"/>
      <c r="B25" s="235" t="s">
        <v>443</v>
      </c>
      <c r="C25" s="334">
        <f>'4.2 Massnahmen TP1'!G34</f>
        <v>0</v>
      </c>
      <c r="D25" s="335"/>
      <c r="E25" s="335"/>
      <c r="F25" s="336"/>
      <c r="G25" s="334">
        <f>'4.2 Massnahmen TP1'!J34</f>
        <v>0</v>
      </c>
      <c r="H25" s="335"/>
      <c r="I25" s="335"/>
      <c r="J25" s="337"/>
      <c r="K25" s="338"/>
      <c r="L25" s="338"/>
      <c r="M25" s="338"/>
      <c r="N25" s="338"/>
      <c r="O25" s="233"/>
    </row>
    <row r="26" spans="1:15" ht="3" customHeight="1" thickBot="1" x14ac:dyDescent="0.25">
      <c r="A26" s="233"/>
      <c r="B26" s="236"/>
      <c r="C26" s="237"/>
      <c r="D26" s="238"/>
      <c r="E26" s="238"/>
      <c r="F26" s="239"/>
      <c r="G26" s="237"/>
      <c r="H26" s="238"/>
      <c r="I26" s="238"/>
      <c r="J26" s="264"/>
      <c r="K26" s="240"/>
      <c r="L26" s="240"/>
      <c r="M26" s="240"/>
      <c r="N26" s="240"/>
      <c r="O26" s="233"/>
    </row>
    <row r="27" spans="1:15" ht="15" thickBot="1" x14ac:dyDescent="0.25">
      <c r="A27" s="233"/>
      <c r="B27" s="241" t="str">
        <f ca="1">OFFSET(Übersetzungen!B190,,Listen!$A$4,,)&amp;D31</f>
        <v>Total</v>
      </c>
      <c r="C27" s="339">
        <f>C25</f>
        <v>0</v>
      </c>
      <c r="D27" s="340"/>
      <c r="E27" s="340"/>
      <c r="F27" s="341"/>
      <c r="G27" s="339">
        <f>G25</f>
        <v>0</v>
      </c>
      <c r="H27" s="340"/>
      <c r="I27" s="340"/>
      <c r="J27" s="355"/>
      <c r="K27" s="338"/>
      <c r="L27" s="338"/>
      <c r="M27" s="338"/>
      <c r="N27" s="338"/>
      <c r="O27" s="233"/>
    </row>
    <row r="30" spans="1:15" ht="15" x14ac:dyDescent="0.25">
      <c r="B30" s="351" t="str">
        <f ca="1">OFFSET(Übersetzungen!B192,,Listen!$A$4,,)&amp;D32</f>
        <v>Objetifs du contrôle des effets de la publicité</v>
      </c>
      <c r="C30" s="351" t="str">
        <f ca="1">OFFSET(Übersetzungen!C193,,Listen!$A$4,,)&amp;E32</f>
        <v/>
      </c>
      <c r="D30" s="351" t="str">
        <f ca="1">OFFSET(Übersetzungen!D193,,Listen!$A$4,,)&amp;F32</f>
        <v/>
      </c>
      <c r="E30" s="351" t="str">
        <f ca="1">OFFSET(Übersetzungen!E193,,Listen!$A$4,,)&amp;G32</f>
        <v/>
      </c>
      <c r="F30" s="351" t="str">
        <f ca="1">OFFSET(Übersetzungen!F193,,Listen!$A$4,,)&amp;H32</f>
        <v/>
      </c>
      <c r="G30" s="351" t="str">
        <f ca="1">OFFSET(Übersetzungen!G193,,Listen!$A$4,,)&amp;I32</f>
        <v>Adéquation [%]</v>
      </c>
      <c r="H30" s="351" t="str">
        <f ca="1">OFFSET(Übersetzungen!H193,,Listen!$A$4,,)&amp;J32</f>
        <v/>
      </c>
      <c r="I30" s="351" t="str">
        <f ca="1">OFFSET(Übersetzungen!I193,,Listen!$A$4,,)&amp;K32</f>
        <v/>
      </c>
      <c r="J30" s="351" t="str">
        <f ca="1">OFFSET(Übersetzungen!J193,,Listen!$A$4,,)&amp;L32</f>
        <v/>
      </c>
      <c r="K30" s="351" t="str">
        <f ca="1">OFFSET(Übersetzungen!K193,,Listen!$A$4,,)&amp;M32</f>
        <v/>
      </c>
      <c r="L30" s="351" t="str">
        <f ca="1">OFFSET(Übersetzungen!L193,,Listen!$A$4,,)&amp;N32</f>
        <v/>
      </c>
      <c r="M30" s="351" t="str">
        <f ca="1">OFFSET(Übersetzungen!M193,,Listen!$A$4,,)&amp;O32</f>
        <v/>
      </c>
      <c r="N30" s="351" t="str">
        <f ca="1">OFFSET(Übersetzungen!N193,,Listen!$A$4,,)&amp;P32</f>
        <v/>
      </c>
    </row>
    <row r="31" spans="1:15" ht="3" customHeight="1" thickBot="1" x14ac:dyDescent="0.25"/>
    <row r="32" spans="1:15" x14ac:dyDescent="0.2">
      <c r="B32" s="344" t="str">
        <f ca="1">OFFSET(Übersetzungen!B193,,Listen!$A$4,,)&amp;D34</f>
        <v>Spot/Campagne N° 1:</v>
      </c>
      <c r="C32" s="345" t="str">
        <f ca="1">OFFSET(Übersetzungen!C195,,Listen!$A$4,,)&amp;E34</f>
        <v/>
      </c>
      <c r="D32" s="346" t="str">
        <f ca="1">OFFSET(Übersetzungen!D195,,Listen!$A$4,,)&amp;F34</f>
        <v/>
      </c>
      <c r="E32" s="347"/>
      <c r="F32" s="347" t="str">
        <f ca="1">OFFSET(Übersetzungen!F195,,Listen!$A$4,,)&amp;H34</f>
        <v/>
      </c>
      <c r="G32" s="348" t="str">
        <f ca="1">OFFSET(Übersetzungen!G195,,Listen!$A$4,,)&amp;I34</f>
        <v/>
      </c>
      <c r="H32" s="347" t="str">
        <f ca="1">OFFSET(Übersetzungen!H195,,Listen!$A$4,,)&amp;J34</f>
        <v/>
      </c>
      <c r="I32" s="347" t="str">
        <f ca="1">OFFSET(Übersetzungen!I195,,Listen!$A$4,,)&amp;K34</f>
        <v>Adéquation [%]</v>
      </c>
      <c r="J32" s="347" t="str">
        <f ca="1">OFFSET(Übersetzungen!J195,,Listen!$A$4,,)&amp;L34</f>
        <v/>
      </c>
      <c r="K32" s="348" t="str">
        <f ca="1">OFFSET(Übersetzungen!K195,,Listen!$A$4,,)&amp;M34</f>
        <v/>
      </c>
      <c r="L32" s="347" t="str">
        <f ca="1">OFFSET(Übersetzungen!L195,,Listen!$A$4,,)&amp;N34</f>
        <v/>
      </c>
      <c r="M32" s="347" t="str">
        <f ca="1">OFFSET(Übersetzungen!M195,,Listen!$A$4,,)&amp;O34</f>
        <v/>
      </c>
      <c r="N32" s="349" t="str">
        <f ca="1">OFFSET(Übersetzungen!N195,,Listen!$A$4,,)&amp;P34</f>
        <v/>
      </c>
    </row>
    <row r="33" spans="2:14" x14ac:dyDescent="0.2">
      <c r="B33" s="242"/>
      <c r="C33" s="243"/>
      <c r="D33" s="244"/>
      <c r="E33" s="245" t="str">
        <f ca="1">OFFSET(Übersetzungen!B198,,Listen!$A$4,,)&amp;G35</f>
        <v>Objectif</v>
      </c>
      <c r="F33" s="246" t="str">
        <f ca="1">OFFSET(Übersetzungen!B199,,Listen!$A$4,,)&amp;H35</f>
        <v>RÉEL</v>
      </c>
      <c r="G33" s="247" t="str">
        <f ca="1">OFFSET(Übersetzungen!G196,,Listen!$A$4,,)&amp;I35</f>
        <v/>
      </c>
      <c r="H33" s="248"/>
      <c r="I33" s="245" t="str">
        <f ca="1">OFFSET(Übersetzungen!B198,,Listen!$A$4,,)&amp;K35</f>
        <v>Objectif</v>
      </c>
      <c r="J33" s="246" t="str">
        <f ca="1">OFFSET(Übersetzungen!B199,,Listen!$A$4,,)&amp;L35</f>
        <v>RÉEL</v>
      </c>
      <c r="K33" s="247"/>
      <c r="L33" s="248"/>
      <c r="M33" s="245" t="str">
        <f ca="1">OFFSET(Übersetzungen!B198,,Listen!$A$4,,)&amp;O35</f>
        <v>Objectif</v>
      </c>
      <c r="N33" s="249" t="str">
        <f ca="1">OFFSET(Übersetzungen!B199,,Listen!$A$4,,)&amp;P35</f>
        <v>RÉEL</v>
      </c>
    </row>
    <row r="34" spans="2:14" ht="15" thickBot="1" x14ac:dyDescent="0.25">
      <c r="B34" s="350" t="str">
        <f ca="1">OFFSET(Übersetzungen!B200,,Listen!$A$4,,)&amp;D36</f>
        <v>Recognition [%]</v>
      </c>
      <c r="C34" s="342" t="str">
        <f ca="1">OFFSET(Übersetzungen!C197,,Listen!$A$4,,)&amp;E36</f>
        <v/>
      </c>
      <c r="D34" s="343" t="str">
        <f ca="1">OFFSET(Übersetzungen!D197,,Listen!$A$4,,)&amp;F36</f>
        <v/>
      </c>
      <c r="E34" s="250"/>
      <c r="F34" s="179"/>
      <c r="G34" s="342" t="str">
        <f ca="1">OFFSET(Übersetzungen!B201,,Listen!$A$4,,)&amp;I36</f>
        <v>Acceptation [%]</v>
      </c>
      <c r="H34" s="343" t="str">
        <f ca="1">OFFSET(Übersetzungen!H197,,Listen!$A$4,,)&amp;J36</f>
        <v/>
      </c>
      <c r="I34" s="250"/>
      <c r="J34" s="179"/>
      <c r="K34" s="342" t="str">
        <f ca="1">OFFSET(Übersetzungen!B202,,Listen!$A$4,,)&amp;M36</f>
        <v>Adéquation [%]</v>
      </c>
      <c r="L34" s="343" t="str">
        <f ca="1">OFFSET(Übersetzungen!L197,,Listen!$A$4,,)&amp;N36</f>
        <v/>
      </c>
      <c r="M34" s="250"/>
      <c r="N34" s="180"/>
    </row>
    <row r="35" spans="2:14" ht="3" customHeight="1" thickBot="1" x14ac:dyDescent="0.25"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</row>
    <row r="36" spans="2:14" x14ac:dyDescent="0.2">
      <c r="B36" s="344" t="str">
        <f ca="1">OFFSET(Übersetzungen!B194,,Listen!$A$4,,)&amp;D38</f>
        <v>Spot/Campagne N° 2:</v>
      </c>
      <c r="C36" s="345" t="str">
        <f ca="1">OFFSET(Übersetzungen!C199,,Listen!$A$4,,)&amp;E38</f>
        <v/>
      </c>
      <c r="D36" s="346" t="str">
        <f ca="1">OFFSET(Übersetzungen!D199,,Listen!$A$4,,)&amp;F38</f>
        <v/>
      </c>
      <c r="E36" s="347"/>
      <c r="F36" s="347"/>
      <c r="G36" s="348"/>
      <c r="H36" s="347"/>
      <c r="I36" s="347"/>
      <c r="J36" s="347"/>
      <c r="K36" s="348"/>
      <c r="L36" s="347"/>
      <c r="M36" s="347"/>
      <c r="N36" s="349"/>
    </row>
    <row r="37" spans="2:14" x14ac:dyDescent="0.2">
      <c r="B37" s="242"/>
      <c r="C37" s="243"/>
      <c r="D37" s="244"/>
      <c r="E37" s="245" t="str">
        <f ca="1">OFFSET(Übersetzungen!B198,,Listen!$A$4,,)&amp;G39</f>
        <v>Objectif</v>
      </c>
      <c r="F37" s="246" t="str">
        <f ca="1">OFFSET(Übersetzungen!B199,,Listen!$A$4,,)&amp;H39</f>
        <v>RÉEL</v>
      </c>
      <c r="G37" s="247"/>
      <c r="H37" s="248"/>
      <c r="I37" s="245" t="str">
        <f ca="1">OFFSET(Übersetzungen!B198,,Listen!$A$4,,)&amp;K39</f>
        <v>Objectif</v>
      </c>
      <c r="J37" s="246" t="str">
        <f ca="1">OFFSET(Übersetzungen!B199,,Listen!$A$4,,)&amp;L39</f>
        <v>RÉEL</v>
      </c>
      <c r="K37" s="247"/>
      <c r="L37" s="248"/>
      <c r="M37" s="245" t="str">
        <f ca="1">OFFSET(Übersetzungen!B198,,Listen!$A$4,,)&amp;O39</f>
        <v>Objectif</v>
      </c>
      <c r="N37" s="249" t="str">
        <f ca="1">OFFSET(Übersetzungen!B199,,Listen!$A$4,,)&amp;P39</f>
        <v>RÉEL</v>
      </c>
    </row>
    <row r="38" spans="2:14" ht="15" thickBot="1" x14ac:dyDescent="0.25">
      <c r="B38" s="350" t="str">
        <f ca="1">OFFSET(Übersetzungen!B200,,Listen!$A$4,,)&amp;D40</f>
        <v>Recognition [%]</v>
      </c>
      <c r="C38" s="342" t="str">
        <f ca="1">OFFSET(Übersetzungen!C201,,Listen!$A$4,,)&amp;E40</f>
        <v/>
      </c>
      <c r="D38" s="343" t="str">
        <f ca="1">OFFSET(Übersetzungen!D201,,Listen!$A$4,,)&amp;F40</f>
        <v/>
      </c>
      <c r="E38" s="250"/>
      <c r="F38" s="179"/>
      <c r="G38" s="342" t="str">
        <f ca="1">OFFSET(Übersetzungen!B201,,Listen!$A$4,,)&amp;I40</f>
        <v>Acceptation [%]</v>
      </c>
      <c r="H38" s="343" t="str">
        <f ca="1">OFFSET(Übersetzungen!H201,,Listen!$A$4,,)&amp;J40</f>
        <v/>
      </c>
      <c r="I38" s="250"/>
      <c r="J38" s="179"/>
      <c r="K38" s="342" t="str">
        <f ca="1">OFFSET(Übersetzungen!B202,,Listen!$A$4,,)&amp;M40</f>
        <v>Adéquation [%]</v>
      </c>
      <c r="L38" s="343" t="str">
        <f ca="1">OFFSET(Übersetzungen!L201,,Listen!$A$4,,)&amp;N40</f>
        <v/>
      </c>
      <c r="M38" s="250"/>
      <c r="N38" s="180"/>
    </row>
    <row r="39" spans="2:14" ht="3" customHeight="1" thickBot="1" x14ac:dyDescent="0.25"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</row>
    <row r="40" spans="2:14" x14ac:dyDescent="0.2">
      <c r="B40" s="344" t="str">
        <f ca="1">OFFSET(Übersetzungen!B195,,Listen!$A$4,,)&amp;D42</f>
        <v>Spot/Campagne N° 3:</v>
      </c>
      <c r="C40" s="345" t="str">
        <f ca="1">OFFSET(Übersetzungen!C205,,Listen!$A$4,,)&amp;E42</f>
        <v/>
      </c>
      <c r="D40" s="346" t="str">
        <f ca="1">OFFSET(Übersetzungen!D205,,Listen!$A$4,,)&amp;F42</f>
        <v/>
      </c>
      <c r="E40" s="347"/>
      <c r="F40" s="347"/>
      <c r="G40" s="348"/>
      <c r="H40" s="347"/>
      <c r="I40" s="347"/>
      <c r="J40" s="347"/>
      <c r="K40" s="348"/>
      <c r="L40" s="347"/>
      <c r="M40" s="347"/>
      <c r="N40" s="349"/>
    </row>
    <row r="41" spans="2:14" x14ac:dyDescent="0.2">
      <c r="B41" s="242"/>
      <c r="C41" s="243"/>
      <c r="D41" s="244"/>
      <c r="E41" s="245" t="str">
        <f ca="1">OFFSET(Übersetzungen!B198,,Listen!$A$4,,)&amp;G43</f>
        <v>Objectif</v>
      </c>
      <c r="F41" s="246" t="str">
        <f ca="1">OFFSET(Übersetzungen!B199,,Listen!$A$4,,)&amp;H43</f>
        <v>RÉEL</v>
      </c>
      <c r="G41" s="247"/>
      <c r="H41" s="248"/>
      <c r="I41" s="245" t="str">
        <f ca="1">OFFSET(Übersetzungen!B198,,Listen!$A$4,,)&amp;K43</f>
        <v>Objectif</v>
      </c>
      <c r="J41" s="246" t="str">
        <f ca="1">OFFSET(Übersetzungen!B199,,Listen!$A$4,,)&amp;L43</f>
        <v>RÉEL</v>
      </c>
      <c r="K41" s="247"/>
      <c r="L41" s="248"/>
      <c r="M41" s="245" t="str">
        <f ca="1">OFFSET(Übersetzungen!B198,,Listen!$A$4,,)&amp;O43</f>
        <v>Objectif</v>
      </c>
      <c r="N41" s="249" t="str">
        <f ca="1">OFFSET(Übersetzungen!B199,,Listen!$A$4,,)&amp;P43</f>
        <v>RÉEL</v>
      </c>
    </row>
    <row r="42" spans="2:14" ht="15" thickBot="1" x14ac:dyDescent="0.25">
      <c r="B42" s="350" t="str">
        <f ca="1">OFFSET(Übersetzungen!B200,,Listen!$A$4,,)&amp;D44</f>
        <v>Recognition [%]</v>
      </c>
      <c r="C42" s="342" t="str">
        <f ca="1">OFFSET(Übersetzungen!C207,,Listen!$A$4,,)&amp;E44</f>
        <v/>
      </c>
      <c r="D42" s="343" t="str">
        <f ca="1">OFFSET(Übersetzungen!D207,,Listen!$A$4,,)&amp;F44</f>
        <v/>
      </c>
      <c r="E42" s="250"/>
      <c r="F42" s="179"/>
      <c r="G42" s="342" t="str">
        <f ca="1">OFFSET(Übersetzungen!B201,,Listen!$A$4,,)&amp;I44</f>
        <v>Acceptation [%]</v>
      </c>
      <c r="H42" s="343" t="str">
        <f ca="1">OFFSET(Übersetzungen!H207,,Listen!$A$4,,)&amp;J44</f>
        <v/>
      </c>
      <c r="I42" s="250"/>
      <c r="J42" s="179"/>
      <c r="K42" s="342" t="str">
        <f ca="1">OFFSET(Übersetzungen!B202,,Listen!$A$4,,)&amp;M44</f>
        <v>Adéquation [%]</v>
      </c>
      <c r="L42" s="343" t="str">
        <f ca="1">OFFSET(Übersetzungen!L207,,Listen!$A$4,,)&amp;N44</f>
        <v/>
      </c>
      <c r="M42" s="250"/>
      <c r="N42" s="180"/>
    </row>
    <row r="43" spans="2:14" ht="3" customHeight="1" thickBot="1" x14ac:dyDescent="0.25"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</row>
    <row r="44" spans="2:14" x14ac:dyDescent="0.2">
      <c r="B44" s="344" t="str">
        <f ca="1">OFFSET(Übersetzungen!B196,,Listen!$A$4,,)&amp;D46</f>
        <v>Spot/Campagne N° 4:</v>
      </c>
      <c r="C44" s="345" t="str">
        <f ca="1">OFFSET(Übersetzungen!C209,,Listen!$A$4,,)&amp;E46</f>
        <v/>
      </c>
      <c r="D44" s="346" t="str">
        <f ca="1">OFFSET(Übersetzungen!D209,,Listen!$A$4,,)&amp;F46</f>
        <v/>
      </c>
      <c r="E44" s="347"/>
      <c r="F44" s="347"/>
      <c r="G44" s="348"/>
      <c r="H44" s="347"/>
      <c r="I44" s="347"/>
      <c r="J44" s="347"/>
      <c r="K44" s="348"/>
      <c r="L44" s="347"/>
      <c r="M44" s="347"/>
      <c r="N44" s="349"/>
    </row>
    <row r="45" spans="2:14" x14ac:dyDescent="0.2">
      <c r="B45" s="242"/>
      <c r="C45" s="243"/>
      <c r="D45" s="244"/>
      <c r="E45" s="245" t="str">
        <f ca="1">OFFSET(Übersetzungen!B198,,Listen!$A$4,,)&amp;G47</f>
        <v>Objectif</v>
      </c>
      <c r="F45" s="246" t="str">
        <f ca="1">OFFSET(Übersetzungen!B199,,Listen!$A$4,,)&amp;H47</f>
        <v>RÉEL</v>
      </c>
      <c r="G45" s="247"/>
      <c r="H45" s="248"/>
      <c r="I45" s="245" t="str">
        <f ca="1">OFFSET(Übersetzungen!B198,,Listen!$A$4,,)&amp;K47</f>
        <v>Objectif</v>
      </c>
      <c r="J45" s="246" t="str">
        <f ca="1">OFFSET(Übersetzungen!B199,,Listen!$A$4,,)&amp;L47</f>
        <v>RÉEL</v>
      </c>
      <c r="K45" s="247"/>
      <c r="L45" s="248"/>
      <c r="M45" s="245" t="str">
        <f ca="1">OFFSET(Übersetzungen!B198,,Listen!$A$4,,)&amp;O47</f>
        <v>Objectif</v>
      </c>
      <c r="N45" s="249" t="str">
        <f ca="1">OFFSET(Übersetzungen!B199,,Listen!$A$4,,)&amp;P47</f>
        <v>RÉEL</v>
      </c>
    </row>
    <row r="46" spans="2:14" ht="15" thickBot="1" x14ac:dyDescent="0.25">
      <c r="B46" s="350" t="str">
        <f ca="1">OFFSET(Übersetzungen!B200,,Listen!$A$4,,)&amp;D48</f>
        <v>Recognition [%]</v>
      </c>
      <c r="C46" s="342" t="str">
        <f ca="1">OFFSET(Übersetzungen!C211,,Listen!$A$4,,)&amp;E48</f>
        <v/>
      </c>
      <c r="D46" s="343" t="str">
        <f ca="1">OFFSET(Übersetzungen!D211,,Listen!$A$4,,)&amp;F48</f>
        <v/>
      </c>
      <c r="E46" s="250"/>
      <c r="F46" s="179"/>
      <c r="G46" s="342" t="str">
        <f ca="1">OFFSET(Übersetzungen!B201,,Listen!$A$4,,)&amp;I48</f>
        <v>Acceptation [%]</v>
      </c>
      <c r="H46" s="343" t="str">
        <f ca="1">OFFSET(Übersetzungen!H211,,Listen!$A$4,,)&amp;J48</f>
        <v/>
      </c>
      <c r="I46" s="250"/>
      <c r="J46" s="179"/>
      <c r="K46" s="342" t="str">
        <f ca="1">OFFSET(Übersetzungen!B202,,Listen!$A$4,,)&amp;M48</f>
        <v>Adéquation [%]</v>
      </c>
      <c r="L46" s="343" t="str">
        <f ca="1">OFFSET(Übersetzungen!L211,,Listen!$A$4,,)&amp;N48</f>
        <v/>
      </c>
      <c r="M46" s="250"/>
      <c r="N46" s="180"/>
    </row>
    <row r="47" spans="2:14" ht="3" customHeight="1" thickBot="1" x14ac:dyDescent="0.25"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</row>
    <row r="48" spans="2:14" x14ac:dyDescent="0.2">
      <c r="B48" s="344" t="str">
        <f ca="1">OFFSET(Übersetzungen!B197,,Listen!$A$4,,)&amp;D50</f>
        <v>Spot/Campagne N° 5:</v>
      </c>
      <c r="C48" s="345" t="str">
        <f ca="1">OFFSET(Übersetzungen!C217,,Listen!$A$4,,)&amp;E50</f>
        <v/>
      </c>
      <c r="D48" s="346" t="str">
        <f ca="1">OFFSET(Übersetzungen!D217,,Listen!$A$4,,)&amp;F50</f>
        <v/>
      </c>
      <c r="E48" s="347"/>
      <c r="F48" s="347"/>
      <c r="G48" s="348"/>
      <c r="H48" s="347"/>
      <c r="I48" s="347"/>
      <c r="J48" s="347"/>
      <c r="K48" s="348"/>
      <c r="L48" s="347"/>
      <c r="M48" s="347"/>
      <c r="N48" s="349"/>
    </row>
    <row r="49" spans="2:14" x14ac:dyDescent="0.2">
      <c r="B49" s="242"/>
      <c r="C49" s="243"/>
      <c r="D49" s="244"/>
      <c r="E49" s="245" t="str">
        <f ca="1">OFFSET(Übersetzungen!B198,,Listen!$A$4,,)&amp;G51</f>
        <v>Objectif</v>
      </c>
      <c r="F49" s="246" t="str">
        <f ca="1">OFFSET(Übersetzungen!B199,,Listen!$A$4,,)&amp;H51</f>
        <v>RÉEL</v>
      </c>
      <c r="G49" s="247"/>
      <c r="H49" s="248"/>
      <c r="I49" s="245" t="str">
        <f ca="1">OFFSET(Übersetzungen!B198,,Listen!$A$4,,)&amp;K51</f>
        <v>Objectif</v>
      </c>
      <c r="J49" s="246" t="str">
        <f ca="1">OFFSET(Übersetzungen!B199,,Listen!$A$4,,)&amp;L51</f>
        <v>RÉEL</v>
      </c>
      <c r="K49" s="247"/>
      <c r="L49" s="248"/>
      <c r="M49" s="245" t="str">
        <f ca="1">OFFSET(Übersetzungen!B198,,Listen!$A$4,,)&amp;O51</f>
        <v>Objectif</v>
      </c>
      <c r="N49" s="249" t="str">
        <f ca="1">OFFSET(Übersetzungen!B199,,Listen!$A$4,,)&amp;P51</f>
        <v>RÉEL</v>
      </c>
    </row>
    <row r="50" spans="2:14" ht="15" thickBot="1" x14ac:dyDescent="0.25">
      <c r="B50" s="350" t="str">
        <f ca="1">OFFSET(Übersetzungen!B200,,Listen!$A$4,,)&amp;D52</f>
        <v>Recognition [%]</v>
      </c>
      <c r="C50" s="342" t="str">
        <f ca="1">OFFSET(Übersetzungen!C219,,Listen!$A$4,,)&amp;E52</f>
        <v/>
      </c>
      <c r="D50" s="343" t="str">
        <f ca="1">OFFSET(Übersetzungen!D219,,Listen!$A$4,,)&amp;F52</f>
        <v/>
      </c>
      <c r="E50" s="250"/>
      <c r="F50" s="179"/>
      <c r="G50" s="342" t="str">
        <f ca="1">OFFSET(Übersetzungen!B201,,Listen!$A$4,,)&amp;I52</f>
        <v>Acceptation [%]Signature du responsable de projet:</v>
      </c>
      <c r="H50" s="343" t="str">
        <f ca="1">OFFSET(Übersetzungen!H219,,Listen!$A$4,,)&amp;J52</f>
        <v/>
      </c>
      <c r="I50" s="250"/>
      <c r="J50" s="179"/>
      <c r="K50" s="342" t="str">
        <f ca="1">OFFSET(Übersetzungen!B202,,Listen!$A$4,,)&amp;M52</f>
        <v>Adéquation [%]</v>
      </c>
      <c r="L50" s="343" t="str">
        <f ca="1">OFFSET(Übersetzungen!L219,,Listen!$A$4,,)&amp;N52</f>
        <v/>
      </c>
      <c r="M50" s="250"/>
      <c r="N50" s="180"/>
    </row>
    <row r="52" spans="2:14" x14ac:dyDescent="0.2">
      <c r="B52" s="331" t="str">
        <f ca="1">OFFSET(Übersetzungen!B203,,Listen!$A$4,,)&amp;D54</f>
        <v>Lieu et date:</v>
      </c>
      <c r="C52" s="331"/>
      <c r="D52" s="331"/>
      <c r="E52" s="331"/>
      <c r="F52" s="331"/>
      <c r="I52" s="175" t="str">
        <f ca="1">OFFSET(Übersetzungen!B204,,Listen!$A$4,,)&amp;K54</f>
        <v>Signature du responsable de projet:</v>
      </c>
    </row>
    <row r="53" spans="2:14" ht="33.950000000000003" customHeight="1" x14ac:dyDescent="0.2">
      <c r="B53" s="332"/>
      <c r="C53" s="332"/>
      <c r="D53" s="332"/>
      <c r="E53" s="332"/>
      <c r="F53" s="332"/>
      <c r="G53" s="332"/>
      <c r="I53" s="332"/>
      <c r="J53" s="332"/>
      <c r="K53" s="332"/>
      <c r="L53" s="332"/>
      <c r="M53" s="332"/>
      <c r="N53" s="332"/>
    </row>
  </sheetData>
  <sheetProtection algorithmName="SHA-512" hashValue="Y/1hD3otOf899lk92jZxX0aaShHaQFI5pSTA0txMC8kl0GuRn/+D5j+NbWkzDa70yx8uGhcE2yAfIQ9dAf2gRg==" saltValue="JbEkAi55H8JcmybFj60wFA==" spinCount="100000" sheet="1" objects="1" scenarios="1"/>
  <mergeCells count="47">
    <mergeCell ref="B50:D50"/>
    <mergeCell ref="G50:H50"/>
    <mergeCell ref="K50:L50"/>
    <mergeCell ref="B2:N2"/>
    <mergeCell ref="B46:D46"/>
    <mergeCell ref="G46:H46"/>
    <mergeCell ref="K46:L46"/>
    <mergeCell ref="B48:D48"/>
    <mergeCell ref="E48:N48"/>
    <mergeCell ref="B42:D42"/>
    <mergeCell ref="G42:H42"/>
    <mergeCell ref="K42:L42"/>
    <mergeCell ref="B44:D44"/>
    <mergeCell ref="E44:N44"/>
    <mergeCell ref="B38:D38"/>
    <mergeCell ref="G38:H38"/>
    <mergeCell ref="B22:N22"/>
    <mergeCell ref="B3:N3"/>
    <mergeCell ref="B30:N30"/>
    <mergeCell ref="B32:D32"/>
    <mergeCell ref="E32:N32"/>
    <mergeCell ref="G5:N5"/>
    <mergeCell ref="F19:N19"/>
    <mergeCell ref="F17:N17"/>
    <mergeCell ref="G11:N11"/>
    <mergeCell ref="G9:N9"/>
    <mergeCell ref="G7:N7"/>
    <mergeCell ref="G27:J27"/>
    <mergeCell ref="K27:N27"/>
    <mergeCell ref="C24:F24"/>
    <mergeCell ref="G24:J24"/>
    <mergeCell ref="B52:F52"/>
    <mergeCell ref="I53:N53"/>
    <mergeCell ref="B53:G53"/>
    <mergeCell ref="K24:N24"/>
    <mergeCell ref="C25:F25"/>
    <mergeCell ref="G25:J25"/>
    <mergeCell ref="K25:N25"/>
    <mergeCell ref="C27:F27"/>
    <mergeCell ref="K38:L38"/>
    <mergeCell ref="B40:D40"/>
    <mergeCell ref="E40:N40"/>
    <mergeCell ref="B34:D34"/>
    <mergeCell ref="G34:H34"/>
    <mergeCell ref="K34:L34"/>
    <mergeCell ref="B36:D36"/>
    <mergeCell ref="E36:N3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ormular_TP1"/>
    <f:field ref="objsubject" par="" edit="true" text=""/>
    <f:field ref="objcreatedby" par="" text="von Allmen, Fritz, BLW"/>
    <f:field ref="objcreatedat" par="" text="16.03.2018 14:43:43"/>
    <f:field ref="objchangedby" par="" text="Weber, Martin, BLW"/>
    <f:field ref="objmodifiedat" par="" text="21.05.2019 11:33:53"/>
    <f:field ref="doc_FSCFOLIO_1_1001_FieldDocumentNumber" par="" text=""/>
    <f:field ref="doc_FSCFOLIO_1_1001_FieldSubject" par="" edit="true" text=""/>
    <f:field ref="FSCFOLIO_1_1001_FieldCurrentUser" par="" text="BLW Fritz von Allmen"/>
    <f:field ref="CCAPRECONFIG_15_1001_Objektname" par="" edit="true" text="Formular_TP1"/>
    <f:field ref="CHPRECONFIG_1_1001_Objektname" par="" edit="true" text="Formular_TP1"/>
  </f:record>
  <f:record inx="1" ref="">
    <f:field ref="CHPRECONFIG_1_1001_Anrede" par="" edit="true" text="Sehr geehrte Damen und Herren"/>
    <f:field ref="CHPRECONFIG_1_1001_Titel" par="" edit="true" text="BLW"/>
    <f:field ref="CHPRECONFIG_1_1001_Vorname" par="" edit="true" text="Martin"/>
    <f:field ref="CHPRECONFIG_1_1001_Nachname" par="" edit="true" text="Weber"/>
    <f:field ref="CHPRECONFIG_1_1001_Strasse" par="" text="Schwarzenburgstrasse 165"/>
    <f:field ref="CHPRECONFIG_1_1001_Postleitzahl" par="" text="3003"/>
    <f:field ref="CHPRECONFIG_1_1001_Ort" par="" text="Bern"/>
    <f:field ref="CHPRECONFIG_1_1001_EMailAdresse" par="" text="martin.weber2@blw.admin.ch"/>
    <f:field ref="CCAPRECONFIG_15_1001_Abschriftsbemerkung" par="" text=""/>
    <f:field ref="CCAPRECONFIG_15_1001_Versandart" par="" text="E-Mail"/>
    <f:field ref="CCAPRECONFIG_15_1001_Fax" par="" text="+41 31 322 26 34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10</vt:i4>
      </vt:variant>
    </vt:vector>
  </HeadingPairs>
  <TitlesOfParts>
    <vt:vector size="26" baseType="lpstr">
      <vt:lpstr>Einstiegs-und Hilfeseite</vt:lpstr>
      <vt:lpstr>Übersetzungen</vt:lpstr>
      <vt:lpstr>Listen</vt:lpstr>
      <vt:lpstr>1. Angaben zum Gesamtprojekt</vt:lpstr>
      <vt:lpstr>1.2  Kommunikationsziele</vt:lpstr>
      <vt:lpstr>1.3 Budget_Rekapitulation</vt:lpstr>
      <vt:lpstr>2.1_2.2 Angaben zu TP1</vt:lpstr>
      <vt:lpstr>2.3_2.4 Erfassung TP1</vt:lpstr>
      <vt:lpstr>3.1 Zusammenfassung</vt:lpstr>
      <vt:lpstr>3.2_3.3 Beurteilung K-Ziele</vt:lpstr>
      <vt:lpstr>4.1 Erfolgsnachweis TP1</vt:lpstr>
      <vt:lpstr>4.2 Massnahmen TP1</vt:lpstr>
      <vt:lpstr>2.4_2.5 Zusätz. Angaben TP1</vt:lpstr>
      <vt:lpstr>Zusammenfassung</vt:lpstr>
      <vt:lpstr>HilfstabelleQV_GP</vt:lpstr>
      <vt:lpstr>HilfstabelleQV_TP</vt:lpstr>
      <vt:lpstr>Art_des_Teilprojekts</vt:lpstr>
      <vt:lpstr>'1.3 Budget_Rekapitulation'!Druckbereich</vt:lpstr>
      <vt:lpstr>'2.1_2.2 Angaben zu TP1'!Druckbereich</vt:lpstr>
      <vt:lpstr>'2.4_2.5 Zusätz. Angaben TP1'!Druckbereich</vt:lpstr>
      <vt:lpstr>'3.2_3.3 Beurteilung K-Ziele'!Druckbereich</vt:lpstr>
      <vt:lpstr>'4.1 Erfolgsnachweis TP1'!Druckbereich</vt:lpstr>
      <vt:lpstr>'Einstiegs-und Hilfeseite'!Druckbereich</vt:lpstr>
      <vt:lpstr>Ja_Nein</vt:lpstr>
      <vt:lpstr>Kommunikationsinstrumente</vt:lpstr>
      <vt:lpstr>Werbeträger_1</vt:lpstr>
    </vt:vector>
  </TitlesOfParts>
  <Company>Valion Consulting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Strohhammer</dc:creator>
  <cp:lastModifiedBy>Vogel Carolin BLW</cp:lastModifiedBy>
  <cp:lastPrinted>2018-01-25T16:15:13Z</cp:lastPrinted>
  <dcterms:created xsi:type="dcterms:W3CDTF">2012-01-27T07:43:35Z</dcterms:created>
  <dcterms:modified xsi:type="dcterms:W3CDTF">2024-11-19T12:14:10Z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2019-05-21T11:14:51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302.20</vt:lpwstr>
  </property>
  <property fmtid="{D5CDD505-2E9C-101B-9397-08002B2CF9AE}" pid="20" name="FSC#EVDCFG@15.1400:Dossierref">
    <vt:lpwstr>302.20-00018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Qualitäts- und Absatzförderung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Formular_TP1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Quality and Sales Promotion Unit</vt:lpwstr>
  </property>
  <property fmtid="{D5CDD505-2E9C-101B-9397-08002B2CF9AE}" pid="49" name="FSC#EVDCFG@15.1400:SalutationFrench">
    <vt:lpwstr>Secteur Promotion de la qualité et des ventes</vt:lpwstr>
  </property>
  <property fmtid="{D5CDD505-2E9C-101B-9397-08002B2CF9AE}" pid="50" name="FSC#EVDCFG@15.1400:SalutationGerman">
    <vt:lpwstr>Fachbereich Qualitäts- und Absatzförderung</vt:lpwstr>
  </property>
  <property fmtid="{D5CDD505-2E9C-101B-9397-08002B2CF9AE}" pid="51" name="FSC#EVDCFG@15.1400:SalutationItalian">
    <vt:lpwstr>Settore Promozione della qualità e delle vendite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FBQA / BLW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Qualitäts- und Absatzförderung</vt:lpwstr>
  </property>
  <property fmtid="{D5CDD505-2E9C-101B-9397-08002B2CF9AE}" pid="60" name="FSC#COOELAK@1.1001:Subject">
    <vt:lpwstr>Aktuelle Dokumente Absatzförderung; Internetauftritt</vt:lpwstr>
  </property>
  <property fmtid="{D5CDD505-2E9C-101B-9397-08002B2CF9AE}" pid="61" name="FSC#COOELAK@1.1001:FileReference">
    <vt:lpwstr>302.20-00018</vt:lpwstr>
  </property>
  <property fmtid="{D5CDD505-2E9C-101B-9397-08002B2CF9AE}" pid="62" name="FSC#COOELAK@1.1001:FileRefYear">
    <vt:lpwstr>2014</vt:lpwstr>
  </property>
  <property fmtid="{D5CDD505-2E9C-101B-9397-08002B2CF9AE}" pid="63" name="FSC#COOELAK@1.1001:FileRefOrdinal">
    <vt:lpwstr>18</vt:lpwstr>
  </property>
  <property fmtid="{D5CDD505-2E9C-101B-9397-08002B2CF9AE}" pid="64" name="FSC#COOELAK@1.1001:FileRefOU">
    <vt:lpwstr>FBQA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von Allmen Fritz, BLW</vt:lpwstr>
  </property>
  <property fmtid="{D5CDD505-2E9C-101B-9397-08002B2CF9AE}" pid="67" name="FSC#COOELAK@1.1001:OwnerExtension">
    <vt:lpwstr>+41 58 463 27 63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Qualitäts- und Absatzförderung (FBQA / BLW)</vt:lpwstr>
  </property>
  <property fmtid="{D5CDD505-2E9C-101B-9397-08002B2CF9AE}" pid="74" name="FSC#COOELAK@1.1001:CreatedAt">
    <vt:lpwstr>16.03.2018</vt:lpwstr>
  </property>
  <property fmtid="{D5CDD505-2E9C-101B-9397-08002B2CF9AE}" pid="75" name="FSC#COOELAK@1.1001:OU">
    <vt:lpwstr>Qualitäts- und Absatzförderung (FBQA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*COO.2101.101.4.1210976*</vt:lpwstr>
  </property>
  <property fmtid="{D5CDD505-2E9C-101B-9397-08002B2CF9AE}" pid="78" name="FSC#COOELAK@1.1001:RefBarCode">
    <vt:lpwstr>*COO.2101.101.7.1210978*</vt:lpwstr>
  </property>
  <property fmtid="{D5CDD505-2E9C-101B-9397-08002B2CF9AE}" pid="79" name="FSC#COOELAK@1.1001:FileRefBarCode">
    <vt:lpwstr>*302.20-00018*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302.20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fritz.vonallmen@blw.admin.ch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formulare_x000d_
Formular_TP20_x000d_
Formular_TP1_x000d_
Formular_TP5_x000d_
Formular_TP10_x000d_
Formular_TP15</vt:lpwstr>
  </property>
  <property fmtid="{D5CDD505-2E9C-101B-9397-08002B2CF9AE}" pid="107" name="FSC#ATSTATECFG@1.1001:DepartmentZipCode">
    <vt:lpwstr>'3003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Mattenhofstrasse 5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302.20-00018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COO.2101.101.4.1210976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2024-09-30T12:57:46Z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23402a07-c900-4c41-aacb-325b1d2cac58</vt:lpwstr>
  </property>
  <property fmtid="{D5CDD505-2E9C-101B-9397-08002B2CF9AE}" pid="131" name="MSIP_Label_245c3252-146d-46f3-8062-82cd8c8d7e7d_ContentBits">
    <vt:lpwstr>0</vt:lpwstr>
  </property>
</Properties>
</file>